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Marija Bistrica\Desktop\FINANCIJSKI IZVJEŠTAJI\IZVJEŠTAJI 2024\1.1. - 30.6.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05" yWindow="0" windowWidth="26010" windowHeight="2098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F308" i="9"/>
  <c r="E308" i="9"/>
  <c r="B308" i="9"/>
  <c r="F307" i="9"/>
  <c r="H306" i="9"/>
  <c r="G306" i="9"/>
  <c r="F306" i="9"/>
  <c r="E306" i="9"/>
  <c r="B306" i="9"/>
  <c r="H305" i="9"/>
  <c r="G305" i="9"/>
  <c r="F305" i="9"/>
  <c r="E305" i="9"/>
  <c r="B305" i="9"/>
  <c r="H304" i="9"/>
  <c r="G304" i="9"/>
  <c r="F304" i="9"/>
  <c r="E304" i="9"/>
  <c r="B304" i="9"/>
  <c r="H303" i="9"/>
  <c r="G303" i="9"/>
  <c r="F303" i="9"/>
  <c r="E303" i="9"/>
  <c r="B303" i="9"/>
  <c r="H302" i="9"/>
  <c r="G302" i="9"/>
  <c r="E302" i="9" s="1"/>
  <c r="B302" i="9" s="1"/>
  <c r="F302" i="9"/>
  <c r="H301" i="9"/>
  <c r="G301" i="9"/>
  <c r="F301" i="9"/>
  <c r="E301" i="9"/>
  <c r="B301" i="9"/>
  <c r="H300" i="9"/>
  <c r="G300" i="9"/>
  <c r="F300" i="9"/>
  <c r="H299" i="9"/>
  <c r="G299" i="9"/>
  <c r="F299" i="9"/>
  <c r="E299" i="9"/>
  <c r="B299" i="9" s="1"/>
  <c r="H298" i="9"/>
  <c r="G298" i="9"/>
  <c r="F298" i="9"/>
  <c r="E298" i="9"/>
  <c r="B298" i="9"/>
  <c r="H297" i="9"/>
  <c r="G297" i="9"/>
  <c r="E297" i="9" s="1"/>
  <c r="B297" i="9" s="1"/>
  <c r="F297" i="9"/>
  <c r="H296" i="9"/>
  <c r="G296" i="9"/>
  <c r="F296" i="9"/>
  <c r="E296" i="9"/>
  <c r="B296" i="9"/>
  <c r="H295" i="9"/>
  <c r="G295" i="9"/>
  <c r="E295" i="9" s="1"/>
  <c r="B295" i="9" s="1"/>
  <c r="F295" i="9"/>
  <c r="H294" i="9"/>
  <c r="G294" i="9"/>
  <c r="F294" i="9"/>
  <c r="E294" i="9"/>
  <c r="B294" i="9"/>
  <c r="H293" i="9"/>
  <c r="G293" i="9"/>
  <c r="E293" i="9" s="1"/>
  <c r="B293" i="9" s="1"/>
  <c r="F293" i="9"/>
  <c r="H292" i="9"/>
  <c r="G292" i="9"/>
  <c r="F292" i="9"/>
  <c r="H291" i="9"/>
  <c r="G291" i="9"/>
  <c r="F291" i="9"/>
  <c r="E291" i="9"/>
  <c r="B291" i="9"/>
  <c r="F290" i="9"/>
  <c r="F289" i="9"/>
  <c r="H288" i="9"/>
  <c r="G288" i="9"/>
  <c r="F288" i="9"/>
  <c r="E288" i="9"/>
  <c r="B288" i="9"/>
  <c r="H287" i="9"/>
  <c r="E287" i="9" s="1"/>
  <c r="B287" i="9" s="1"/>
  <c r="G287" i="9"/>
  <c r="F287" i="9"/>
  <c r="H286" i="9"/>
  <c r="G286" i="9"/>
  <c r="F286" i="9"/>
  <c r="H285" i="9"/>
  <c r="G285" i="9"/>
  <c r="F285" i="9"/>
  <c r="F284" i="9"/>
  <c r="H283" i="9"/>
  <c r="G283" i="9"/>
  <c r="F283" i="9"/>
  <c r="E283" i="9"/>
  <c r="B283" i="9"/>
  <c r="H282" i="9"/>
  <c r="G282" i="9"/>
  <c r="F282" i="9"/>
  <c r="E282" i="9"/>
  <c r="B282" i="9"/>
  <c r="H281" i="9"/>
  <c r="G281" i="9"/>
  <c r="F281" i="9"/>
  <c r="E281" i="9"/>
  <c r="B281" i="9"/>
  <c r="F280" i="9"/>
  <c r="F279" i="9"/>
  <c r="F278" i="9"/>
  <c r="F277" i="9"/>
  <c r="F276" i="9"/>
  <c r="L275" i="9"/>
  <c r="H275" i="9"/>
  <c r="F275" i="9"/>
  <c r="F274" i="9"/>
  <c r="I273" i="9"/>
  <c r="H273" i="9"/>
  <c r="F273" i="9"/>
  <c r="E273" i="9"/>
  <c r="B273" i="9" s="1"/>
  <c r="E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M225" i="9"/>
  <c r="L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c r="E218" i="9"/>
  <c r="B218" i="9"/>
  <c r="M217" i="9"/>
  <c r="L217" i="9"/>
  <c r="E217" i="9"/>
  <c r="M216" i="9"/>
  <c r="L216" i="9"/>
  <c r="F216" i="9"/>
  <c r="E216" i="9"/>
  <c r="B216" i="9"/>
  <c r="M215" i="9"/>
  <c r="L215" i="9"/>
  <c r="F215" i="9" s="1"/>
  <c r="B215" i="9" s="1"/>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F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H32" i="9"/>
  <c r="G32" i="9"/>
  <c r="F32" i="9"/>
  <c r="H31" i="9"/>
  <c r="G31" i="9"/>
  <c r="F31" i="9"/>
  <c r="E31" i="9"/>
  <c r="B31" i="9"/>
  <c r="H30" i="9"/>
  <c r="G30" i="9"/>
  <c r="F30" i="9"/>
  <c r="E30" i="9"/>
  <c r="B30" i="9"/>
  <c r="H29" i="9"/>
  <c r="G29" i="9"/>
  <c r="F29" i="9"/>
  <c r="E29" i="9"/>
  <c r="B29" i="9"/>
  <c r="H28" i="9"/>
  <c r="G28" i="9"/>
  <c r="F28" i="9"/>
  <c r="E28" i="9"/>
  <c r="B28" i="9"/>
  <c r="H27" i="9"/>
  <c r="G27" i="9"/>
  <c r="E27" i="9" s="1"/>
  <c r="B27" i="9" s="1"/>
  <c r="F27" i="9"/>
  <c r="H26" i="9"/>
  <c r="G26" i="9"/>
  <c r="F26" i="9"/>
  <c r="E26" i="9"/>
  <c r="B26" i="9"/>
  <c r="H25" i="9"/>
  <c r="G25" i="9"/>
  <c r="F25" i="9"/>
  <c r="E25" i="9"/>
  <c r="B25" i="9"/>
  <c r="H24" i="9"/>
  <c r="G24" i="9"/>
  <c r="F24" i="9"/>
  <c r="E24" i="9"/>
  <c r="B24" i="9"/>
  <c r="H23" i="9"/>
  <c r="G23" i="9"/>
  <c r="F23" i="9"/>
  <c r="E23" i="9"/>
  <c r="B23" i="9"/>
  <c r="H22" i="9"/>
  <c r="G22" i="9"/>
  <c r="F22" i="9"/>
  <c r="E22" i="9"/>
  <c r="B22" i="9"/>
  <c r="F21" i="9"/>
  <c r="F4" i="9"/>
  <c r="O3" i="9"/>
  <c r="G275" i="9" s="1"/>
  <c r="E275" i="9" s="1"/>
  <c r="B275" i="9" s="1"/>
  <c r="I3" i="9"/>
  <c r="H3" i="9"/>
  <c r="G3" i="9"/>
  <c r="D101" i="8"/>
  <c r="D95" i="8"/>
  <c r="D90" i="8"/>
  <c r="D85" i="8"/>
  <c r="D80" i="8"/>
  <c r="D75" i="8"/>
  <c r="D70" i="8"/>
  <c r="D65" i="8"/>
  <c r="D60" i="8"/>
  <c r="D55" i="8"/>
  <c r="D50" i="8"/>
  <c r="D49" i="8"/>
  <c r="D44" i="8"/>
  <c r="D43" i="8"/>
  <c r="D36" i="8"/>
  <c r="D26" i="8"/>
  <c r="D24" i="8"/>
  <c r="D18" i="8"/>
  <c r="D8" i="8"/>
  <c r="D6" i="8"/>
  <c r="E44" i="7"/>
  <c r="D44" i="7"/>
  <c r="E39" i="7"/>
  <c r="D39" i="7"/>
  <c r="E38" i="7"/>
  <c r="D38" i="7"/>
  <c r="E30" i="7"/>
  <c r="D30" i="7"/>
  <c r="E23" i="7"/>
  <c r="D23" i="7"/>
  <c r="E22" i="7"/>
  <c r="D22" i="7"/>
  <c r="E14" i="7"/>
  <c r="D14" i="7"/>
  <c r="E7" i="7"/>
  <c r="D7" i="7"/>
  <c r="E6" i="7"/>
  <c r="D6" i="7"/>
  <c r="E5" i="7"/>
  <c r="D5" i="7"/>
  <c r="G315" i="9" s="1"/>
  <c r="E315"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D246" i="5"/>
  <c r="F246" i="5" s="1"/>
  <c r="E245" i="5"/>
  <c r="D245" i="5"/>
  <c r="F245" i="5" s="1"/>
  <c r="F244" i="5"/>
  <c r="F243" i="5"/>
  <c r="E242" i="5"/>
  <c r="D242" i="5"/>
  <c r="F242" i="5" s="1"/>
  <c r="F241" i="5"/>
  <c r="F240" i="5"/>
  <c r="E239" i="5"/>
  <c r="D239" i="5"/>
  <c r="F239" i="5" s="1"/>
  <c r="E238" i="5"/>
  <c r="D238" i="5"/>
  <c r="F238" i="5" s="1"/>
  <c r="E237" i="5"/>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310" i="9" s="1"/>
  <c r="D206" i="5"/>
  <c r="G310" i="9" s="1"/>
  <c r="E310" i="9" s="1"/>
  <c r="B310" i="9" s="1"/>
  <c r="F205" i="5"/>
  <c r="F204" i="5"/>
  <c r="F203" i="5"/>
  <c r="F202" i="5"/>
  <c r="F201" i="5"/>
  <c r="F200" i="5"/>
  <c r="F199" i="5"/>
  <c r="E198" i="5"/>
  <c r="D198" i="5"/>
  <c r="F198" i="5" s="1"/>
  <c r="F197" i="5"/>
  <c r="F196" i="5"/>
  <c r="F195" i="5"/>
  <c r="F194" i="5"/>
  <c r="F193" i="5"/>
  <c r="F192" i="5"/>
  <c r="E191" i="5"/>
  <c r="D191" i="5"/>
  <c r="F191" i="5" s="1"/>
  <c r="E190" i="5"/>
  <c r="H309" i="9" s="1"/>
  <c r="D190" i="5"/>
  <c r="G309" i="9" s="1"/>
  <c r="E309" i="9" s="1"/>
  <c r="B309" i="9" s="1"/>
  <c r="F189" i="5"/>
  <c r="F188" i="5"/>
  <c r="F187" i="5"/>
  <c r="F186" i="5"/>
  <c r="F185" i="5"/>
  <c r="F184" i="5"/>
  <c r="F183" i="5"/>
  <c r="F182" i="5"/>
  <c r="F181" i="5"/>
  <c r="E180" i="5"/>
  <c r="D180" i="5"/>
  <c r="F180" i="5" s="1"/>
  <c r="F179" i="5"/>
  <c r="F178" i="5"/>
  <c r="E177" i="5"/>
  <c r="H307" i="9" s="1"/>
  <c r="D177" i="5"/>
  <c r="G307" i="9" s="1"/>
  <c r="E307" i="9" s="1"/>
  <c r="B307" i="9" s="1"/>
  <c r="E176" i="5"/>
  <c r="D176" i="5"/>
  <c r="F176" i="5" s="1"/>
  <c r="E175" i="5"/>
  <c r="D175" i="5"/>
  <c r="F175"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E290" i="9" s="1"/>
  <c r="B290" i="9" s="1"/>
  <c r="F148" i="5"/>
  <c r="F147" i="5"/>
  <c r="E146" i="5"/>
  <c r="D146" i="5"/>
  <c r="F146" i="5" s="1"/>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G289" i="9" s="1"/>
  <c r="E289" i="9" s="1"/>
  <c r="B289" i="9" s="1"/>
  <c r="E87" i="5"/>
  <c r="D87" i="5"/>
  <c r="F87" i="5" s="1"/>
  <c r="F86" i="5"/>
  <c r="F85" i="5"/>
  <c r="F84" i="5"/>
  <c r="F83" i="5"/>
  <c r="F82" i="5"/>
  <c r="F81" i="5"/>
  <c r="F80" i="5"/>
  <c r="E79" i="5"/>
  <c r="D79" i="5"/>
  <c r="F79" i="5" s="1"/>
  <c r="E78" i="5"/>
  <c r="D78" i="5"/>
  <c r="F78" i="5" s="1"/>
  <c r="F77" i="5"/>
  <c r="F76" i="5"/>
  <c r="F75" i="5"/>
  <c r="F74" i="5"/>
  <c r="F73" i="5"/>
  <c r="F72" i="5"/>
  <c r="F71" i="5"/>
  <c r="E70" i="5"/>
  <c r="D70" i="5"/>
  <c r="F70" i="5" s="1"/>
  <c r="E69" i="5"/>
  <c r="D69" i="5"/>
  <c r="F69" i="5" s="1"/>
  <c r="E68" i="5"/>
  <c r="D68" i="5"/>
  <c r="F68"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78" i="9" s="1"/>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E528" i="4"/>
  <c r="E636" i="4" s="1"/>
  <c r="D528" i="4"/>
  <c r="D636" i="4" s="1"/>
  <c r="F636" i="4" s="1"/>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E420" i="4"/>
  <c r="E635" i="4" s="1"/>
  <c r="D420" i="4"/>
  <c r="D635" i="4" s="1"/>
  <c r="F635" i="4" s="1"/>
  <c r="E418" i="4"/>
  <c r="D418" i="4"/>
  <c r="F418" i="4" s="1"/>
  <c r="E417" i="4"/>
  <c r="D412" i="1" s="1"/>
  <c r="D417" i="4"/>
  <c r="D644" i="4" s="1"/>
  <c r="F644" i="4" s="1"/>
  <c r="E416" i="4"/>
  <c r="D416" i="4"/>
  <c r="D643" i="4" s="1"/>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D352" i="4"/>
  <c r="F352" i="4" s="1"/>
  <c r="E351" i="4"/>
  <c r="D351" i="4"/>
  <c r="F351" i="4" s="1"/>
  <c r="E350" i="4"/>
  <c r="E408" i="4" s="1"/>
  <c r="D350" i="4"/>
  <c r="D408" i="4" s="1"/>
  <c r="F408" i="4" s="1"/>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E298" i="4"/>
  <c r="E407" i="4" s="1"/>
  <c r="D298" i="4"/>
  <c r="D407" i="4" s="1"/>
  <c r="F407"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D163" i="4"/>
  <c r="F163" i="4" s="1"/>
  <c r="F162" i="4"/>
  <c r="F161" i="4"/>
  <c r="F160" i="4"/>
  <c r="E159" i="4"/>
  <c r="D159" i="4"/>
  <c r="F159" i="4" s="1"/>
  <c r="F158" i="4"/>
  <c r="F157" i="4"/>
  <c r="F156" i="4"/>
  <c r="F155" i="4"/>
  <c r="F154" i="4"/>
  <c r="E153" i="4"/>
  <c r="D153" i="4"/>
  <c r="F153" i="4" s="1"/>
  <c r="E152" i="4"/>
  <c r="D152" i="4"/>
  <c r="E151" i="4"/>
  <c r="E289" i="4" s="1"/>
  <c r="D151" i="4"/>
  <c r="D289" i="4" s="1"/>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D128" i="4"/>
  <c r="F128" i="4" s="1"/>
  <c r="F127" i="4"/>
  <c r="F126" i="4"/>
  <c r="E125" i="4"/>
  <c r="D125" i="4"/>
  <c r="F125" i="4" s="1"/>
  <c r="E124"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50"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H23" i="3"/>
  <c r="G23" i="3"/>
  <c r="B23" i="3"/>
  <c r="I22" i="3"/>
  <c r="H22" i="3"/>
  <c r="G22" i="3"/>
  <c r="B22" i="3"/>
  <c r="I21" i="3"/>
  <c r="H21" i="3"/>
  <c r="G21" i="3"/>
  <c r="B21" i="3"/>
  <c r="I20" i="3"/>
  <c r="H20" i="3"/>
  <c r="G20" i="3"/>
  <c r="B20" i="3"/>
  <c r="G19" i="3"/>
  <c r="B19" i="3"/>
  <c r="G18" i="3"/>
  <c r="B18" i="3"/>
  <c r="I17" i="3"/>
  <c r="H17" i="3"/>
  <c r="G17" i="3"/>
  <c r="B17" i="3"/>
  <c r="I16" i="3"/>
  <c r="H16" i="3"/>
  <c r="G16" i="3"/>
  <c r="B16" i="3"/>
  <c r="H10" i="3" a="1"/>
  <c r="H10" i="3"/>
  <c r="L3" i="9" s="1"/>
  <c r="C1580" i="1"/>
  <c r="H1580" i="1" s="1"/>
  <c r="C1579" i="1"/>
  <c r="H1579" i="1" s="1"/>
  <c r="C1578" i="1"/>
  <c r="H1578" i="1" s="1"/>
  <c r="C1577" i="1"/>
  <c r="H1577" i="1" s="1"/>
  <c r="C1576" i="1"/>
  <c r="H1576" i="1" s="1"/>
  <c r="C1575" i="1"/>
  <c r="H1575" i="1" s="1"/>
  <c r="C1574" i="1"/>
  <c r="H1574" i="1" s="1"/>
  <c r="C1573" i="1"/>
  <c r="H1573" i="1" s="1"/>
  <c r="C1572" i="1"/>
  <c r="H1572" i="1" s="1"/>
  <c r="C1571" i="1"/>
  <c r="H1571" i="1" s="1"/>
  <c r="C1570" i="1"/>
  <c r="H1570" i="1" s="1"/>
  <c r="C1569" i="1"/>
  <c r="H1569" i="1" s="1"/>
  <c r="C1568" i="1"/>
  <c r="H1568" i="1" s="1"/>
  <c r="C1567" i="1"/>
  <c r="H1567" i="1" s="1"/>
  <c r="C1566" i="1"/>
  <c r="H1566" i="1" s="1"/>
  <c r="C1565" i="1"/>
  <c r="H1565" i="1" s="1"/>
  <c r="C1564" i="1"/>
  <c r="H1564" i="1" s="1"/>
  <c r="C1563" i="1"/>
  <c r="H1563" i="1" s="1"/>
  <c r="C1562" i="1"/>
  <c r="H1562" i="1" s="1"/>
  <c r="C1561" i="1"/>
  <c r="H1561" i="1" s="1"/>
  <c r="C1560" i="1"/>
  <c r="H1560" i="1" s="1"/>
  <c r="C1559" i="1"/>
  <c r="H1559" i="1" s="1"/>
  <c r="C1558" i="1"/>
  <c r="H1558" i="1" s="1"/>
  <c r="C1557" i="1"/>
  <c r="H1557" i="1" s="1"/>
  <c r="C1556" i="1"/>
  <c r="H1556" i="1" s="1"/>
  <c r="C1555" i="1"/>
  <c r="H1555" i="1" s="1"/>
  <c r="C1554" i="1"/>
  <c r="H1554" i="1" s="1"/>
  <c r="C1553" i="1"/>
  <c r="H1553" i="1" s="1"/>
  <c r="C1552" i="1"/>
  <c r="H1552" i="1" s="1"/>
  <c r="C1551" i="1"/>
  <c r="H1551" i="1" s="1"/>
  <c r="C1550" i="1"/>
  <c r="H1550" i="1" s="1"/>
  <c r="C1549" i="1"/>
  <c r="H1549" i="1" s="1"/>
  <c r="C1548" i="1"/>
  <c r="H1548" i="1" s="1"/>
  <c r="C1547" i="1"/>
  <c r="H1547" i="1" s="1"/>
  <c r="C1546" i="1"/>
  <c r="H1546" i="1" s="1"/>
  <c r="C1545" i="1"/>
  <c r="H1545" i="1" s="1"/>
  <c r="C1544" i="1"/>
  <c r="H1544" i="1" s="1"/>
  <c r="C1543" i="1"/>
  <c r="H1543" i="1" s="1"/>
  <c r="C1542" i="1"/>
  <c r="H1542" i="1" s="1"/>
  <c r="C1541" i="1"/>
  <c r="H1541" i="1" s="1"/>
  <c r="C1540" i="1"/>
  <c r="H1540" i="1" s="1"/>
  <c r="C1539" i="1"/>
  <c r="H1539" i="1" s="1"/>
  <c r="C1538" i="1"/>
  <c r="H1538" i="1" s="1"/>
  <c r="C1537" i="1"/>
  <c r="H1537" i="1" s="1"/>
  <c r="C1536" i="1"/>
  <c r="H1536" i="1" s="1"/>
  <c r="C1535" i="1"/>
  <c r="H1535" i="1" s="1"/>
  <c r="C1534" i="1"/>
  <c r="H1534" i="1" s="1"/>
  <c r="C1533" i="1"/>
  <c r="H1533" i="1" s="1"/>
  <c r="C1532" i="1"/>
  <c r="H1532" i="1" s="1"/>
  <c r="C1531" i="1"/>
  <c r="H1531" i="1" s="1"/>
  <c r="C1530" i="1"/>
  <c r="H1530" i="1" s="1"/>
  <c r="C1529" i="1"/>
  <c r="H1529" i="1" s="1"/>
  <c r="C1528" i="1"/>
  <c r="H1528" i="1" s="1"/>
  <c r="C1527" i="1"/>
  <c r="H1527" i="1" s="1"/>
  <c r="C1526" i="1"/>
  <c r="H1526" i="1" s="1"/>
  <c r="C1525" i="1"/>
  <c r="H1525" i="1" s="1"/>
  <c r="C1524" i="1"/>
  <c r="H1524" i="1" s="1"/>
  <c r="C1523" i="1"/>
  <c r="H1523" i="1" s="1"/>
  <c r="C1522" i="1"/>
  <c r="H1522" i="1" s="1"/>
  <c r="C1521" i="1"/>
  <c r="H1521" i="1" s="1"/>
  <c r="C1520" i="1"/>
  <c r="H1520" i="1" s="1"/>
  <c r="C1519" i="1"/>
  <c r="H1519" i="1" s="1"/>
  <c r="C1518" i="1"/>
  <c r="H1518" i="1" s="1"/>
  <c r="C1516" i="1"/>
  <c r="H1516" i="1" s="1"/>
  <c r="C1515" i="1"/>
  <c r="H1515" i="1" s="1"/>
  <c r="C1514" i="1"/>
  <c r="H1514" i="1" s="1"/>
  <c r="C1513" i="1"/>
  <c r="H1513" i="1" s="1"/>
  <c r="C1512" i="1"/>
  <c r="H1512" i="1" s="1"/>
  <c r="C1511" i="1"/>
  <c r="H1511" i="1" s="1"/>
  <c r="C1510" i="1"/>
  <c r="H1510" i="1" s="1"/>
  <c r="C1509" i="1"/>
  <c r="H1509" i="1" s="1"/>
  <c r="C1508" i="1"/>
  <c r="H1508" i="1" s="1"/>
  <c r="C1507" i="1"/>
  <c r="H1507" i="1" s="1"/>
  <c r="C1506" i="1"/>
  <c r="H1506" i="1" s="1"/>
  <c r="C1505" i="1"/>
  <c r="H1505" i="1" s="1"/>
  <c r="C1504" i="1"/>
  <c r="H1504" i="1" s="1"/>
  <c r="C1503" i="1"/>
  <c r="H1503" i="1" s="1"/>
  <c r="C1502" i="1"/>
  <c r="H1502" i="1" s="1"/>
  <c r="C1501" i="1"/>
  <c r="H1501" i="1" s="1"/>
  <c r="C1500" i="1"/>
  <c r="H1500" i="1" s="1"/>
  <c r="C1499" i="1"/>
  <c r="H1499" i="1" s="1"/>
  <c r="C1498" i="1"/>
  <c r="H1498" i="1" s="1"/>
  <c r="C1497" i="1"/>
  <c r="H1497" i="1" s="1"/>
  <c r="C1496" i="1"/>
  <c r="H1496" i="1" s="1"/>
  <c r="C1495" i="1"/>
  <c r="H1495" i="1" s="1"/>
  <c r="C1494" i="1"/>
  <c r="H1494" i="1" s="1"/>
  <c r="C1493" i="1"/>
  <c r="H1493" i="1" s="1"/>
  <c r="C1492" i="1"/>
  <c r="H1492" i="1" s="1"/>
  <c r="C1491" i="1"/>
  <c r="H1491" i="1" s="1"/>
  <c r="C1490" i="1"/>
  <c r="H1490" i="1" s="1"/>
  <c r="C1489" i="1"/>
  <c r="H1489" i="1" s="1"/>
  <c r="C1488" i="1"/>
  <c r="H1488" i="1" s="1"/>
  <c r="C1487" i="1"/>
  <c r="H1487" i="1" s="1"/>
  <c r="C1486" i="1"/>
  <c r="H1486" i="1" s="1"/>
  <c r="C1485" i="1"/>
  <c r="H1485" i="1" s="1"/>
  <c r="C1484" i="1"/>
  <c r="H1484" i="1" s="1"/>
  <c r="C1483" i="1"/>
  <c r="H1483" i="1" s="1"/>
  <c r="C1482" i="1"/>
  <c r="H1482" i="1" s="1"/>
  <c r="C1481" i="1"/>
  <c r="H1481" i="1" s="1"/>
  <c r="C1480" i="1"/>
  <c r="D1479" i="1"/>
  <c r="C1479" i="1"/>
  <c r="J1479" i="1" s="1"/>
  <c r="D1478" i="1"/>
  <c r="C1478" i="1"/>
  <c r="J1478" i="1" s="1"/>
  <c r="D1477" i="1"/>
  <c r="C1477" i="1"/>
  <c r="J1477" i="1" s="1"/>
  <c r="D1476" i="1"/>
  <c r="C1476" i="1"/>
  <c r="J1476" i="1" s="1"/>
  <c r="D1475" i="1"/>
  <c r="C1475" i="1"/>
  <c r="H1475" i="1" s="1"/>
  <c r="D1474" i="1"/>
  <c r="C1474" i="1"/>
  <c r="J1474" i="1" s="1"/>
  <c r="D1473" i="1"/>
  <c r="C1473" i="1"/>
  <c r="J1473" i="1" s="1"/>
  <c r="D1472" i="1"/>
  <c r="C1472" i="1"/>
  <c r="J1472" i="1" s="1"/>
  <c r="D1471" i="1"/>
  <c r="C1471" i="1"/>
  <c r="J1471" i="1" s="1"/>
  <c r="D1470" i="1"/>
  <c r="C1470" i="1"/>
  <c r="H1470" i="1" s="1"/>
  <c r="D1469" i="1"/>
  <c r="C1469" i="1"/>
  <c r="H1469" i="1" s="1"/>
  <c r="D1468" i="1"/>
  <c r="C1468" i="1"/>
  <c r="J1468" i="1" s="1"/>
  <c r="D1467" i="1"/>
  <c r="C1467" i="1"/>
  <c r="J1467" i="1" s="1"/>
  <c r="D1466" i="1"/>
  <c r="C1466" i="1"/>
  <c r="J1466" i="1" s="1"/>
  <c r="D1465" i="1"/>
  <c r="C1465" i="1"/>
  <c r="J1465" i="1" s="1"/>
  <c r="D1464" i="1"/>
  <c r="C1464" i="1"/>
  <c r="J1464" i="1" s="1"/>
  <c r="D1463" i="1"/>
  <c r="C1463" i="1"/>
  <c r="J1463" i="1" s="1"/>
  <c r="D1462" i="1"/>
  <c r="C1462" i="1"/>
  <c r="J1462" i="1" s="1"/>
  <c r="D1461" i="1"/>
  <c r="C1461" i="1"/>
  <c r="H1461" i="1" s="1"/>
  <c r="D1460" i="1"/>
  <c r="C1460" i="1"/>
  <c r="J1460" i="1" s="1"/>
  <c r="D1459" i="1"/>
  <c r="C1459" i="1"/>
  <c r="J1459" i="1" s="1"/>
  <c r="D1458" i="1"/>
  <c r="C1458" i="1"/>
  <c r="J1458" i="1" s="1"/>
  <c r="D1457" i="1"/>
  <c r="C1457" i="1"/>
  <c r="J1457" i="1" s="1"/>
  <c r="D1456" i="1"/>
  <c r="C1456" i="1"/>
  <c r="J1456" i="1" s="1"/>
  <c r="D1455" i="1"/>
  <c r="C1455" i="1"/>
  <c r="J1455" i="1" s="1"/>
  <c r="D1454" i="1"/>
  <c r="C1454" i="1"/>
  <c r="H1454" i="1" s="1"/>
  <c r="D1453" i="1"/>
  <c r="C1453" i="1"/>
  <c r="H1453" i="1" s="1"/>
  <c r="D1452" i="1"/>
  <c r="C1452" i="1"/>
  <c r="J1452" i="1" s="1"/>
  <c r="D1451" i="1"/>
  <c r="C1451" i="1"/>
  <c r="J1451" i="1" s="1"/>
  <c r="D1450" i="1"/>
  <c r="C1450" i="1"/>
  <c r="J1450" i="1" s="1"/>
  <c r="D1449" i="1"/>
  <c r="C1449" i="1"/>
  <c r="J1449" i="1" s="1"/>
  <c r="D1448" i="1"/>
  <c r="C1448" i="1"/>
  <c r="J1448" i="1" s="1"/>
  <c r="D1447" i="1"/>
  <c r="C1447" i="1"/>
  <c r="J1447" i="1" s="1"/>
  <c r="D1446" i="1"/>
  <c r="C1446" i="1"/>
  <c r="J1446" i="1" s="1"/>
  <c r="D1445" i="1"/>
  <c r="C1445" i="1"/>
  <c r="J1445" i="1" s="1"/>
  <c r="D1444" i="1"/>
  <c r="C1444" i="1"/>
  <c r="J1444" i="1" s="1"/>
  <c r="D1443" i="1"/>
  <c r="C1443" i="1"/>
  <c r="J1443" i="1" s="1"/>
  <c r="D1442" i="1"/>
  <c r="C1442" i="1"/>
  <c r="J1442" i="1" s="1"/>
  <c r="D1441" i="1"/>
  <c r="C1441" i="1"/>
  <c r="J1441" i="1" s="1"/>
  <c r="D1440" i="1"/>
  <c r="C1440" i="1"/>
  <c r="J1440" i="1" s="1"/>
  <c r="D1439" i="1"/>
  <c r="C1439" i="1"/>
  <c r="J1439" i="1" s="1"/>
  <c r="D1438" i="1"/>
  <c r="C1438" i="1"/>
  <c r="H1438" i="1" s="1"/>
  <c r="D1437" i="1"/>
  <c r="C1437" i="1"/>
  <c r="H1437" i="1" s="1"/>
  <c r="D1436" i="1"/>
  <c r="C1436" i="1"/>
  <c r="H1436" i="1" s="1"/>
  <c r="D1435" i="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C1152" i="1"/>
  <c r="H1152"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8" i="3"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4" i="1"/>
  <c r="C644" i="1"/>
  <c r="H644" i="1" s="1"/>
  <c r="D643" i="1"/>
  <c r="C643" i="1"/>
  <c r="H643" i="1" s="1"/>
  <c r="D642" i="1"/>
  <c r="C642" i="1"/>
  <c r="H642" i="1" s="1"/>
  <c r="D641" i="1"/>
  <c r="C641" i="1"/>
  <c r="H641" i="1" s="1"/>
  <c r="C638" i="1"/>
  <c r="C637" i="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C415" i="1"/>
  <c r="H415" i="1" s="1"/>
  <c r="D414" i="1"/>
  <c r="C414" i="1"/>
  <c r="H414" i="1" s="1"/>
  <c r="D413" i="1"/>
  <c r="C413" i="1"/>
  <c r="H413" i="1" s="1"/>
  <c r="C412" i="1"/>
  <c r="D411" i="1"/>
  <c r="C411" i="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C294" i="1"/>
  <c r="H294" i="1" s="1"/>
  <c r="D293" i="1"/>
  <c r="C293" i="1"/>
  <c r="H293" i="1" s="1"/>
  <c r="D292" i="1"/>
  <c r="C292" i="1"/>
  <c r="H292" i="1" s="1"/>
  <c r="D291" i="1"/>
  <c r="C291" i="1"/>
  <c r="H291" i="1" s="1"/>
  <c r="D290" i="1"/>
  <c r="C290" i="1"/>
  <c r="H290" i="1" s="1"/>
  <c r="D289" i="1"/>
  <c r="C289" i="1"/>
  <c r="H289" i="1" s="1"/>
  <c r="D288" i="1"/>
  <c r="C288" i="1"/>
  <c r="H288"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8" i="1"/>
  <c r="C148" i="1"/>
  <c r="H148"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D2" i="1"/>
  <c r="C2" i="1"/>
  <c r="F217" i="9" l="1"/>
  <c r="B217" i="9" s="1"/>
  <c r="E32" i="9"/>
  <c r="B32" i="9" s="1"/>
  <c r="E33" i="9"/>
  <c r="B33" i="9" s="1"/>
  <c r="E286" i="9"/>
  <c r="B286" i="9" s="1"/>
  <c r="H412" i="1"/>
  <c r="E643" i="4"/>
  <c r="D637" i="1" s="1"/>
  <c r="H637" i="1" s="1"/>
  <c r="H411" i="1"/>
  <c r="E292" i="9"/>
  <c r="B292" i="9" s="1"/>
  <c r="E300" i="9"/>
  <c r="B300" i="9" s="1"/>
  <c r="E285" i="9"/>
  <c r="B285" i="9" s="1"/>
  <c r="E644" i="4"/>
  <c r="D638" i="1" s="1"/>
  <c r="H638" i="1" s="1"/>
  <c r="G2" i="1"/>
  <c r="H2" i="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11" i="1"/>
  <c r="G412" i="1"/>
  <c r="G413" i="1"/>
  <c r="G414"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H622" i="1"/>
  <c r="G622" i="1"/>
  <c r="G623" i="1"/>
  <c r="G624" i="1"/>
  <c r="G625" i="1"/>
  <c r="G626" i="1"/>
  <c r="G627" i="1"/>
  <c r="G628" i="1"/>
  <c r="G629" i="1"/>
  <c r="G630" i="1"/>
  <c r="G631" i="1"/>
  <c r="G632" i="1"/>
  <c r="G638"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M3" i="9"/>
  <c r="G984" i="1"/>
  <c r="H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H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6" i="1"/>
  <c r="G1437" i="1"/>
  <c r="G1438" i="1"/>
  <c r="G1439" i="1"/>
  <c r="H1439" i="1"/>
  <c r="G1440" i="1"/>
  <c r="H1440" i="1"/>
  <c r="G1441" i="1"/>
  <c r="H1441" i="1"/>
  <c r="G1442" i="1"/>
  <c r="H1442" i="1"/>
  <c r="G1443" i="1"/>
  <c r="H1443" i="1"/>
  <c r="G1444" i="1"/>
  <c r="H1444" i="1"/>
  <c r="G1445" i="1"/>
  <c r="H1445" i="1"/>
  <c r="G1446" i="1"/>
  <c r="H1446" i="1"/>
  <c r="G1447" i="1"/>
  <c r="H1447" i="1"/>
  <c r="G1448" i="1"/>
  <c r="H1448" i="1"/>
  <c r="G1449" i="1"/>
  <c r="H1449" i="1"/>
  <c r="G1450" i="1"/>
  <c r="H1450" i="1"/>
  <c r="G1451" i="1"/>
  <c r="H1451" i="1"/>
  <c r="G1452" i="1"/>
  <c r="H1452" i="1"/>
  <c r="G1453" i="1"/>
  <c r="G1454" i="1"/>
  <c r="G1455" i="1"/>
  <c r="H1455" i="1"/>
  <c r="G1456" i="1"/>
  <c r="H1456" i="1"/>
  <c r="G1457" i="1"/>
  <c r="H1457" i="1"/>
  <c r="G1458" i="1"/>
  <c r="H1458" i="1"/>
  <c r="G1459" i="1"/>
  <c r="H1459" i="1"/>
  <c r="G1460" i="1"/>
  <c r="H1460" i="1"/>
  <c r="G1461" i="1"/>
  <c r="G1462" i="1"/>
  <c r="H1462" i="1"/>
  <c r="G1463" i="1"/>
  <c r="H1463" i="1"/>
  <c r="G1464" i="1"/>
  <c r="H1464" i="1"/>
  <c r="G1465" i="1"/>
  <c r="H1465" i="1"/>
  <c r="G1466" i="1"/>
  <c r="H1466" i="1"/>
  <c r="G1467" i="1"/>
  <c r="H1467" i="1"/>
  <c r="G1468" i="1"/>
  <c r="H1468" i="1"/>
  <c r="G1469" i="1"/>
  <c r="G1470" i="1"/>
  <c r="G1471" i="1"/>
  <c r="H1471" i="1"/>
  <c r="G1472" i="1"/>
  <c r="H1472" i="1"/>
  <c r="G1473" i="1"/>
  <c r="H1473" i="1"/>
  <c r="G1474" i="1"/>
  <c r="H1474" i="1"/>
  <c r="G1475" i="1"/>
  <c r="G1476" i="1"/>
  <c r="H1476" i="1"/>
  <c r="G1477" i="1"/>
  <c r="H1477" i="1"/>
  <c r="G1478" i="1"/>
  <c r="H1478" i="1"/>
  <c r="G1479" i="1"/>
  <c r="H1479" i="1"/>
  <c r="G1480" i="1"/>
  <c r="H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8" i="1"/>
  <c r="G1519" i="1"/>
  <c r="G1520" i="1"/>
  <c r="G1521" i="1"/>
  <c r="G1522" i="1"/>
  <c r="G1523" i="1"/>
  <c r="G1524"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D412" i="4"/>
  <c r="D290" i="4"/>
  <c r="E412" i="4"/>
  <c r="E290" i="4"/>
  <c r="D286" i="1" s="1"/>
  <c r="F6" i="4"/>
  <c r="D413" i="4"/>
  <c r="D291" i="4"/>
  <c r="F289" i="4"/>
  <c r="E413" i="4"/>
  <c r="E291" i="4"/>
  <c r="D287" i="1" s="1"/>
  <c r="F151" i="4"/>
  <c r="H21" i="9"/>
  <c r="G21" i="9"/>
  <c r="E21" i="9" s="1"/>
  <c r="F152" i="4"/>
  <c r="F298" i="4"/>
  <c r="F350" i="4"/>
  <c r="F416" i="4"/>
  <c r="F417" i="4"/>
  <c r="F420" i="4"/>
  <c r="F528" i="4"/>
  <c r="F603" i="4"/>
  <c r="G284" i="9"/>
  <c r="E284" i="9" s="1"/>
  <c r="B284" i="9" s="1"/>
  <c r="G278" i="9"/>
  <c r="E278" i="9" s="1"/>
  <c r="F6" i="5"/>
  <c r="F88" i="5"/>
  <c r="F149" i="5"/>
  <c r="F177" i="5"/>
  <c r="F190" i="5"/>
  <c r="F206" i="5"/>
  <c r="F5" i="6"/>
  <c r="D141" i="6"/>
  <c r="B315" i="9"/>
  <c r="E314" i="9"/>
  <c r="I10" i="3" s="1"/>
  <c r="D42" i="8"/>
  <c r="H19" i="9"/>
  <c r="E19" i="9" s="1"/>
  <c r="B19" i="9" s="1"/>
  <c r="G280" i="9"/>
  <c r="E280" i="9" s="1"/>
  <c r="B280" i="9" s="1"/>
  <c r="G279" i="9"/>
  <c r="E279" i="9" s="1"/>
  <c r="B279" i="9" s="1"/>
  <c r="M213" i="9"/>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E166" i="9" s="1"/>
  <c r="B166" i="9" s="1"/>
  <c r="H165" i="9"/>
  <c r="G165" i="9"/>
  <c r="E165" i="9" s="1"/>
  <c r="B165" i="9" s="1"/>
  <c r="G164" i="9"/>
  <c r="E164" i="9" s="1"/>
  <c r="B164" i="9" s="1"/>
  <c r="G163" i="9"/>
  <c r="E163" i="9" s="1"/>
  <c r="B163" i="9" s="1"/>
  <c r="G162" i="9"/>
  <c r="E162" i="9" s="1"/>
  <c r="B162" i="9" s="1"/>
  <c r="G161" i="9"/>
  <c r="E161" i="9" s="1"/>
  <c r="B161" i="9" s="1"/>
  <c r="I10" i="9"/>
  <c r="F643" i="4" l="1"/>
  <c r="G637" i="1"/>
  <c r="K1450" i="9"/>
  <c r="G313" i="9"/>
  <c r="E313" i="9" s="1"/>
  <c r="B313" i="9" s="1"/>
  <c r="I34" i="3"/>
  <c r="C1517" i="1"/>
  <c r="G312" i="9"/>
  <c r="E312" i="9" s="1"/>
  <c r="F141" i="6"/>
  <c r="H28" i="3"/>
  <c r="C1435" i="1"/>
  <c r="G317" i="9"/>
  <c r="E317" i="9" s="1"/>
  <c r="B278" i="9"/>
  <c r="E277" i="9"/>
  <c r="I8" i="3" s="1"/>
  <c r="B21" i="9"/>
  <c r="E640" i="4"/>
  <c r="E415" i="4"/>
  <c r="D410" i="1" s="1"/>
  <c r="D408" i="1"/>
  <c r="F291" i="4"/>
  <c r="C287" i="1"/>
  <c r="D640" i="4"/>
  <c r="D415" i="4"/>
  <c r="F413" i="4"/>
  <c r="C408" i="1"/>
  <c r="E639" i="4"/>
  <c r="E414" i="4"/>
  <c r="D409" i="1" s="1"/>
  <c r="D407" i="1"/>
  <c r="F290" i="4"/>
  <c r="C286" i="1"/>
  <c r="D639" i="4"/>
  <c r="D414" i="4"/>
  <c r="F412" i="4"/>
  <c r="C407" i="1"/>
  <c r="I1479" i="1"/>
  <c r="I1478" i="1"/>
  <c r="I1477" i="1"/>
  <c r="I1476" i="1"/>
  <c r="I1474" i="1"/>
  <c r="I1473" i="1"/>
  <c r="I1472" i="1"/>
  <c r="I1471" i="1"/>
  <c r="I1468" i="1"/>
  <c r="I1467" i="1"/>
  <c r="I1466" i="1"/>
  <c r="I1465" i="1"/>
  <c r="I1464" i="1"/>
  <c r="I1463" i="1"/>
  <c r="I1462" i="1"/>
  <c r="I1460" i="1"/>
  <c r="I1459" i="1"/>
  <c r="I1458" i="1"/>
  <c r="I1457" i="1"/>
  <c r="I1456" i="1"/>
  <c r="I1455" i="1"/>
  <c r="I1452" i="1"/>
  <c r="I1451" i="1"/>
  <c r="I1450" i="1"/>
  <c r="I1449" i="1"/>
  <c r="I1448" i="1"/>
  <c r="I1447" i="1"/>
  <c r="I1446" i="1"/>
  <c r="I1444" i="1"/>
  <c r="I1443" i="1"/>
  <c r="I1442" i="1"/>
  <c r="I1441" i="1"/>
  <c r="I1440" i="1"/>
  <c r="I1439" i="1"/>
  <c r="H407" i="1" l="1"/>
  <c r="G407" i="1"/>
  <c r="F414" i="4"/>
  <c r="C409" i="1"/>
  <c r="D641" i="4"/>
  <c r="F639" i="4"/>
  <c r="C633" i="1"/>
  <c r="H286" i="1"/>
  <c r="G286" i="1"/>
  <c r="E641" i="4"/>
  <c r="D633" i="1"/>
  <c r="H408" i="1"/>
  <c r="G408" i="1"/>
  <c r="F415" i="4"/>
  <c r="C410" i="1"/>
  <c r="D642" i="4"/>
  <c r="F640" i="4"/>
  <c r="C634" i="1"/>
  <c r="H287" i="1"/>
  <c r="G287" i="1"/>
  <c r="E642" i="4"/>
  <c r="D634" i="1"/>
  <c r="B317" i="9"/>
  <c r="E316" i="9"/>
  <c r="H1435" i="1"/>
  <c r="G1435" i="1"/>
  <c r="H9" i="3"/>
  <c r="B312" i="9"/>
  <c r="E311" i="9"/>
  <c r="H1517" i="1"/>
  <c r="G1517" i="1"/>
  <c r="H11" i="3"/>
  <c r="N3" i="9" l="1"/>
  <c r="I11" i="3"/>
  <c r="K3" i="9"/>
  <c r="I9" i="3"/>
  <c r="E646" i="4"/>
  <c r="D636" i="1"/>
  <c r="H634" i="1"/>
  <c r="G634" i="1"/>
  <c r="D646" i="4"/>
  <c r="F642" i="4"/>
  <c r="C636" i="1"/>
  <c r="H410" i="1"/>
  <c r="G410" i="1"/>
  <c r="E645" i="4"/>
  <c r="D635" i="1"/>
  <c r="H633" i="1"/>
  <c r="G633" i="1"/>
  <c r="D645" i="4"/>
  <c r="F641" i="4"/>
  <c r="C635" i="1"/>
  <c r="G276" i="9"/>
  <c r="E276" i="9" s="1"/>
  <c r="B276" i="9" s="1"/>
  <c r="H409" i="1"/>
  <c r="G409" i="1"/>
  <c r="H635" i="1" l="1"/>
  <c r="G635" i="1"/>
  <c r="F645" i="4"/>
  <c r="H18" i="3"/>
  <c r="C639" i="1"/>
  <c r="I18" i="3"/>
  <c r="D639" i="1"/>
  <c r="H636" i="1"/>
  <c r="G636" i="1"/>
  <c r="F646" i="4"/>
  <c r="H19" i="3"/>
  <c r="C640" i="1"/>
  <c r="I19" i="3"/>
  <c r="D640" i="1"/>
  <c r="H7" i="3" s="1"/>
  <c r="J3" i="9" l="1"/>
  <c r="H640" i="1"/>
  <c r="G640" i="1"/>
  <c r="H639" i="1"/>
  <c r="G639" i="1"/>
  <c r="H274" i="9" l="1"/>
  <c r="G274" i="9"/>
  <c r="E274" i="9" s="1"/>
  <c r="M272" i="9"/>
  <c r="L272" i="9"/>
  <c r="F272" i="9" s="1"/>
  <c r="H18" i="9"/>
  <c r="G18" i="9"/>
  <c r="E18" i="9" s="1"/>
  <c r="B18" i="9" s="1"/>
  <c r="J17" i="9"/>
  <c r="I17" i="9"/>
  <c r="H17" i="9"/>
  <c r="G17" i="9"/>
  <c r="M16" i="9"/>
  <c r="L16" i="9"/>
  <c r="F16" i="9" s="1"/>
  <c r="H16" i="9"/>
  <c r="G16" i="9"/>
  <c r="E16" i="9" s="1"/>
  <c r="I5" i="9"/>
  <c r="J5" i="9"/>
  <c r="K5" i="9"/>
  <c r="I6" i="9"/>
  <c r="J6" i="9"/>
  <c r="K6" i="9"/>
  <c r="I7" i="9"/>
  <c r="J7" i="9"/>
  <c r="K7" i="9"/>
  <c r="I8" i="9"/>
  <c r="J8" i="9"/>
  <c r="K8" i="9"/>
  <c r="I9" i="9"/>
  <c r="J9" i="9"/>
  <c r="K9" i="9"/>
  <c r="J10" i="9"/>
  <c r="K10" i="9"/>
  <c r="I11" i="9"/>
  <c r="J11" i="9"/>
  <c r="K11" i="9"/>
  <c r="I12" i="9"/>
  <c r="J12" i="9"/>
  <c r="K12" i="9"/>
  <c r="I13" i="9"/>
  <c r="J13" i="9"/>
  <c r="K13" i="9"/>
  <c r="G15" i="9"/>
  <c r="H15" i="9"/>
  <c r="L15" i="9"/>
  <c r="M15" i="9"/>
  <c r="B16" i="9" l="1"/>
  <c r="E17" i="9"/>
  <c r="B17" i="9" s="1"/>
  <c r="F15" i="9"/>
  <c r="F14" i="9" s="1"/>
  <c r="E15" i="9"/>
  <c r="E13" i="9"/>
  <c r="B13" i="9" s="1"/>
  <c r="E12" i="9"/>
  <c r="B12" i="9" s="1"/>
  <c r="E11" i="9"/>
  <c r="B11" i="9" s="1"/>
  <c r="E10" i="9"/>
  <c r="B10" i="9" s="1"/>
  <c r="E9" i="9"/>
  <c r="B9" i="9" s="1"/>
  <c r="E8" i="9"/>
  <c r="B8" i="9" s="1"/>
  <c r="E7" i="9"/>
  <c r="B7" i="9" s="1"/>
  <c r="E6" i="9"/>
  <c r="B6" i="9" s="1"/>
  <c r="E5" i="9"/>
  <c r="B272" i="9"/>
  <c r="F20" i="9"/>
  <c r="B274" i="9"/>
  <c r="E20" i="9"/>
  <c r="I7" i="3" s="1"/>
  <c r="B5" i="9" l="1"/>
  <c r="E4" i="9"/>
  <c r="B15" i="9"/>
  <c r="E14" i="9"/>
  <c r="F3"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<sst xmlns="http://schemas.openxmlformats.org/spreadsheetml/2006/main" count="4360" uniqueCount="3421">
  <si>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</si>
  <si>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</si>
  <si>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</si>
  <si>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</si>
  <si>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</si>
  <si>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</si>
  <si>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</si>
  <si>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</si>
  <si>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</si>
  <si>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</si>
  <si>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</si>
  <si>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</si>
  <si>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</si>
  <si>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</si>
  <si>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</si>
  <si>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</si>
  <si>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</si>
  <si>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</si>
  <si>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</si>
  <si>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</si>
  <si>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</si>
  <si>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</si>
  <si>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</si>
  <si>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</si>
  <si>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</si>
  <si>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</si>
  <si>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</si>
  <si>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</si>
  <si>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</si>
  <si>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</si>
  <si>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</si>
  <si>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MARIJA BISTRICA</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</si>
  <si>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</si>
  <si>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</si>
  <si>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</si>
  <si>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</si>
  <si>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</si>
  <si>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</si>
  <si>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</si>
  <si>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</si>
  <si>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</si>
  <si>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</si>
  <si>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</si>
  <si>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</si>
  <si>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</si>
  <si>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</si>
  <si>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</si>
  <si>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</si>
  <si>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</si>
  <si>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15673 - OSNOVNA ŠKOLA MARIJA BISTRICA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</si>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</sst>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1083075.54</v>
      </c>
      <c r="D2" s="6">
        <f>'PR-RAS'!E6</f>
        <v>1368499.5199999998</v>
      </c>
      <c r="E2" s="6">
        <v>0</v>
      </c>
      <c r="F2" s="6">
        <v>0</v>
      </c>
      <c r="G2" s="7">
        <f t="shared" ref="G2:G264" si="0">(B2/1000)*(C2*1+D2*2)</f>
        <v>3820.0745799999995</v>
      </c>
      <c r="H2" s="7">
        <f t="shared" ref="H2:H264" si="1">ABS(C2-ROUND(C2,0))+ABS(D2-ROUND(D2,0))</f>
        <v>0.94000000017695129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935944.27</v>
      </c>
      <c r="D46" s="1">
        <f>'PR-RAS'!E50</f>
        <v>1225606.75</v>
      </c>
      <c r="E46" s="1">
        <v>0</v>
      </c>
      <c r="F46" s="1">
        <v>0</v>
      </c>
      <c r="G46" s="2">
        <f t="shared" si="0"/>
        <v>152422.09964999999</v>
      </c>
      <c r="H46" s="2">
        <f t="shared" si="1"/>
        <v>0.52000000001862645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933289.81</v>
      </c>
      <c r="D64" s="1">
        <f>'PR-RAS'!E68</f>
        <v>1225606.75</v>
      </c>
      <c r="E64" s="1">
        <v>0</v>
      </c>
      <c r="F64" s="1">
        <v>0</v>
      </c>
      <c r="G64" s="2">
        <f t="shared" si="0"/>
        <v>213223.70853</v>
      </c>
      <c r="H64" s="2">
        <f t="shared" si="1"/>
        <v>0.43999999994412065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933289.81</v>
      </c>
      <c r="D65" s="1">
        <f>'PR-RAS'!E69</f>
        <v>1219220.75</v>
      </c>
      <c r="E65" s="1">
        <v>0</v>
      </c>
      <c r="F65" s="1">
        <v>0</v>
      </c>
      <c r="G65" s="2">
        <f t="shared" si="0"/>
        <v>215790.80384000001</v>
      </c>
      <c r="H65" s="2">
        <f t="shared" si="1"/>
        <v>0.43999999994412065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6386</v>
      </c>
      <c r="E66" s="1">
        <v>0</v>
      </c>
      <c r="F66" s="1">
        <v>0</v>
      </c>
      <c r="G66" s="2">
        <f t="shared" si="0"/>
        <v>830.18000000000006</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2654.46</v>
      </c>
      <c r="D73" s="1">
        <f>'PR-RAS'!E77</f>
        <v>0</v>
      </c>
      <c r="E73" s="1">
        <v>0</v>
      </c>
      <c r="F73" s="1">
        <v>0</v>
      </c>
      <c r="G73" s="2">
        <f t="shared" si="0"/>
        <v>191.12111999999999</v>
      </c>
      <c r="H73" s="2">
        <f t="shared" si="1"/>
        <v>0.46000000000003638</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2654.46</v>
      </c>
      <c r="D74" s="1">
        <f>'PR-RAS'!E78</f>
        <v>0</v>
      </c>
      <c r="E74" s="1">
        <v>0</v>
      </c>
      <c r="F74" s="1">
        <v>0</v>
      </c>
      <c r="G74" s="2">
        <f t="shared" si="0"/>
        <v>193.77557999999999</v>
      </c>
      <c r="H74" s="2">
        <f t="shared" si="1"/>
        <v>0.46000000000003638</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46734.8</v>
      </c>
      <c r="D102" s="1">
        <f>'PR-RAS'!E106</f>
        <v>39588.67</v>
      </c>
      <c r="E102" s="1">
        <v>0</v>
      </c>
      <c r="F102" s="1">
        <v>0</v>
      </c>
      <c r="G102" s="2">
        <f t="shared" si="0"/>
        <v>12717.12614</v>
      </c>
      <c r="H102" s="2">
        <f t="shared" si="1"/>
        <v>0.52999999999883585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46734.8</v>
      </c>
      <c r="D108" s="1">
        <f>'PR-RAS'!E112</f>
        <v>39588.67</v>
      </c>
      <c r="E108" s="1">
        <v>0</v>
      </c>
      <c r="F108" s="1">
        <v>0</v>
      </c>
      <c r="G108" s="2">
        <f t="shared" si="0"/>
        <v>13472.598979999999</v>
      </c>
      <c r="H108" s="2">
        <f t="shared" si="1"/>
        <v>0.52999999999883585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46734.8</v>
      </c>
      <c r="D113" s="1">
        <f>'PR-RAS'!E117</f>
        <v>39588.67</v>
      </c>
      <c r="E113" s="1">
        <v>0</v>
      </c>
      <c r="F113" s="1">
        <v>0</v>
      </c>
      <c r="G113" s="2">
        <f t="shared" si="0"/>
        <v>14102.159680000001</v>
      </c>
      <c r="H113" s="2">
        <f t="shared" si="1"/>
        <v>0.52999999999883585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12073.54</v>
      </c>
      <c r="D120" s="1">
        <f>'PR-RAS'!E124</f>
        <v>9434.18</v>
      </c>
      <c r="E120" s="1">
        <v>0</v>
      </c>
      <c r="F120" s="1">
        <v>0</v>
      </c>
      <c r="G120" s="2">
        <f t="shared" si="0"/>
        <v>3682.0861</v>
      </c>
      <c r="H120" s="2">
        <f t="shared" si="1"/>
        <v>0.63999999999941792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5917.77</v>
      </c>
      <c r="D121" s="1">
        <f>'PR-RAS'!E125</f>
        <v>7114.18</v>
      </c>
      <c r="E121" s="1">
        <v>0</v>
      </c>
      <c r="F121" s="1">
        <v>0</v>
      </c>
      <c r="G121" s="2">
        <f t="shared" si="0"/>
        <v>2417.5356000000002</v>
      </c>
      <c r="H121" s="2">
        <f t="shared" si="1"/>
        <v>0.40999999999985448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134.1</v>
      </c>
      <c r="D122" s="1">
        <f>'PR-RAS'!E126</f>
        <v>318.05</v>
      </c>
      <c r="E122" s="1">
        <v>0</v>
      </c>
      <c r="F122" s="1">
        <v>0</v>
      </c>
      <c r="G122" s="2">
        <f t="shared" si="0"/>
        <v>93.194200000000009</v>
      </c>
      <c r="H122" s="2">
        <f t="shared" si="1"/>
        <v>0.15000000000000568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5783.67</v>
      </c>
      <c r="D123" s="1">
        <f>'PR-RAS'!E127</f>
        <v>6796.13</v>
      </c>
      <c r="E123" s="1">
        <v>0</v>
      </c>
      <c r="F123" s="1">
        <v>0</v>
      </c>
      <c r="G123" s="2">
        <f t="shared" si="0"/>
        <v>2363.86346</v>
      </c>
      <c r="H123" s="2">
        <f t="shared" si="1"/>
        <v>0.46000000000003638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6155.77</v>
      </c>
      <c r="D124" s="1">
        <f>'PR-RAS'!E128</f>
        <v>2320</v>
      </c>
      <c r="E124" s="1">
        <v>0</v>
      </c>
      <c r="F124" s="1">
        <v>0</v>
      </c>
      <c r="G124" s="2">
        <f t="shared" si="0"/>
        <v>1327.8797099999999</v>
      </c>
      <c r="H124" s="2">
        <f t="shared" si="1"/>
        <v>0.22999999999956344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6155.77</v>
      </c>
      <c r="D125" s="1">
        <f>'PR-RAS'!E129</f>
        <v>2320</v>
      </c>
      <c r="E125" s="1">
        <v>0</v>
      </c>
      <c r="F125" s="1">
        <v>0</v>
      </c>
      <c r="G125" s="2">
        <f t="shared" si="0"/>
        <v>1338.6754800000001</v>
      </c>
      <c r="H125" s="2">
        <f t="shared" si="1"/>
        <v>0.22999999999956344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88322.93</v>
      </c>
      <c r="D129" s="1">
        <f>'PR-RAS'!E133</f>
        <v>93869.92</v>
      </c>
      <c r="E129" s="1">
        <v>0</v>
      </c>
      <c r="F129" s="1">
        <v>0</v>
      </c>
      <c r="G129" s="2">
        <f t="shared" si="0"/>
        <v>35336.03456</v>
      </c>
      <c r="H129" s="2">
        <f t="shared" si="1"/>
        <v>0.15000000000873115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88322.93</v>
      </c>
      <c r="D130" s="1">
        <f>'PR-RAS'!E134</f>
        <v>93869.92</v>
      </c>
      <c r="E130" s="1">
        <v>0</v>
      </c>
      <c r="F130" s="1">
        <v>0</v>
      </c>
      <c r="G130" s="2">
        <f t="shared" si="0"/>
        <v>35612.097330000004</v>
      </c>
      <c r="H130" s="2">
        <f t="shared" si="1"/>
        <v>0.15000000000873115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88322.93</v>
      </c>
      <c r="D131" s="1">
        <f>'PR-RAS'!E135</f>
        <v>93831.4</v>
      </c>
      <c r="E131" s="1">
        <v>0</v>
      </c>
      <c r="F131" s="1">
        <v>0</v>
      </c>
      <c r="G131" s="2">
        <f t="shared" si="0"/>
        <v>35878.144899999999</v>
      </c>
      <c r="H131" s="2">
        <f t="shared" si="1"/>
        <v>0.47000000000116415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38.520000000000003</v>
      </c>
      <c r="E132" s="1">
        <v>0</v>
      </c>
      <c r="F132" s="1">
        <v>0</v>
      </c>
      <c r="G132" s="2">
        <f t="shared" si="0"/>
        <v>10.092240000000002</v>
      </c>
      <c r="H132" s="2">
        <f t="shared" si="1"/>
        <v>0.47999999999999687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1077655.1100000001</v>
      </c>
      <c r="D147" s="1">
        <f>'PR-RAS'!E151</f>
        <v>1352638.4100000001</v>
      </c>
      <c r="E147" s="1">
        <v>0</v>
      </c>
      <c r="F147" s="1">
        <v>0</v>
      </c>
      <c r="G147" s="2">
        <f t="shared" si="0"/>
        <v>552308.06178000011</v>
      </c>
      <c r="H147" s="2">
        <f t="shared" si="1"/>
        <v>0.5200000002514571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836945.52</v>
      </c>
      <c r="D148" s="1">
        <f>'PR-RAS'!E152</f>
        <v>1133276.94</v>
      </c>
      <c r="E148" s="1">
        <v>0</v>
      </c>
      <c r="F148" s="1">
        <v>0</v>
      </c>
      <c r="G148" s="2">
        <f t="shared" si="0"/>
        <v>456214.41179999994</v>
      </c>
      <c r="H148" s="2">
        <f t="shared" si="1"/>
        <v>0.5400000000372529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699864.66999999993</v>
      </c>
      <c r="D149" s="1">
        <f>'PR-RAS'!E153</f>
        <v>943101.12</v>
      </c>
      <c r="E149" s="1">
        <v>0</v>
      </c>
      <c r="F149" s="1">
        <v>0</v>
      </c>
      <c r="G149" s="2">
        <f t="shared" si="0"/>
        <v>382737.90268</v>
      </c>
      <c r="H149" s="2">
        <f t="shared" si="1"/>
        <v>0.45000000006984919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667810.85</v>
      </c>
      <c r="D150" s="1">
        <f>'PR-RAS'!E154</f>
        <v>895131.84</v>
      </c>
      <c r="E150" s="1">
        <v>0</v>
      </c>
      <c r="F150" s="1">
        <v>0</v>
      </c>
      <c r="G150" s="2">
        <f t="shared" si="0"/>
        <v>366253.10496999993</v>
      </c>
      <c r="H150" s="2">
        <f t="shared" si="1"/>
        <v>0.31000000005587935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32053.82</v>
      </c>
      <c r="D152" s="1">
        <f>'PR-RAS'!E156</f>
        <v>47969.279999999999</v>
      </c>
      <c r="E152" s="1">
        <v>0</v>
      </c>
      <c r="F152" s="1">
        <v>0</v>
      </c>
      <c r="G152" s="2">
        <f t="shared" si="0"/>
        <v>19326.84938</v>
      </c>
      <c r="H152" s="2">
        <f t="shared" si="1"/>
        <v>0.45999999999912689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27906.79</v>
      </c>
      <c r="D154" s="1">
        <f>'PR-RAS'!E158</f>
        <v>41642.870000000003</v>
      </c>
      <c r="E154" s="1">
        <v>0</v>
      </c>
      <c r="F154" s="1">
        <v>0</v>
      </c>
      <c r="G154" s="2">
        <f t="shared" si="0"/>
        <v>17012.45709</v>
      </c>
      <c r="H154" s="2">
        <f t="shared" si="1"/>
        <v>0.33999999999650754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109174.06</v>
      </c>
      <c r="D155" s="1">
        <f>'PR-RAS'!E159</f>
        <v>148532.95000000001</v>
      </c>
      <c r="E155" s="1">
        <v>0</v>
      </c>
      <c r="F155" s="1">
        <v>0</v>
      </c>
      <c r="G155" s="2">
        <f t="shared" si="0"/>
        <v>62560.953840000002</v>
      </c>
      <c r="H155" s="2">
        <f t="shared" si="1"/>
        <v>0.10999999998603016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109153.27</v>
      </c>
      <c r="D157" s="1">
        <f>'PR-RAS'!E161</f>
        <v>148532.95000000001</v>
      </c>
      <c r="E157" s="1">
        <v>0</v>
      </c>
      <c r="F157" s="1">
        <v>0</v>
      </c>
      <c r="G157" s="2">
        <f t="shared" si="0"/>
        <v>63370.190520000004</v>
      </c>
      <c r="H157" s="2">
        <f t="shared" si="1"/>
        <v>0.319999999992433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20.79</v>
      </c>
      <c r="D158" s="1">
        <f>'PR-RAS'!E162</f>
        <v>0</v>
      </c>
      <c r="E158" s="1">
        <v>0</v>
      </c>
      <c r="F158" s="1">
        <v>0</v>
      </c>
      <c r="G158" s="2">
        <f t="shared" si="0"/>
        <v>3.26403</v>
      </c>
      <c r="H158" s="2">
        <f t="shared" si="1"/>
        <v>0.21000000000000085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238534.34</v>
      </c>
      <c r="D159" s="1">
        <f>'PR-RAS'!E163</f>
        <v>217835.87000000002</v>
      </c>
      <c r="E159" s="1">
        <v>0</v>
      </c>
      <c r="F159" s="1">
        <v>0</v>
      </c>
      <c r="G159" s="2">
        <f t="shared" si="0"/>
        <v>106524.56064000001</v>
      </c>
      <c r="H159" s="2">
        <f t="shared" si="1"/>
        <v>0.46999999997206032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71316.070000000007</v>
      </c>
      <c r="D160" s="1">
        <f>'PR-RAS'!E164</f>
        <v>68290.300000000017</v>
      </c>
      <c r="E160" s="1">
        <v>0</v>
      </c>
      <c r="F160" s="1">
        <v>0</v>
      </c>
      <c r="G160" s="2">
        <f t="shared" si="0"/>
        <v>33055.570530000005</v>
      </c>
      <c r="H160" s="2">
        <f t="shared" si="1"/>
        <v>0.37000000002444722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11731.56</v>
      </c>
      <c r="D161" s="1">
        <f>'PR-RAS'!E165</f>
        <v>8390.9599999999991</v>
      </c>
      <c r="E161" s="1">
        <v>0</v>
      </c>
      <c r="F161" s="1">
        <v>0</v>
      </c>
      <c r="G161" s="2">
        <f t="shared" si="0"/>
        <v>4562.1567999999997</v>
      </c>
      <c r="H161" s="2">
        <f t="shared" si="1"/>
        <v>0.48000000000138243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57810.91</v>
      </c>
      <c r="D162" s="1">
        <f>'PR-RAS'!E166</f>
        <v>57792.36</v>
      </c>
      <c r="E162" s="1">
        <v>0</v>
      </c>
      <c r="F162" s="1">
        <v>0</v>
      </c>
      <c r="G162" s="2">
        <f t="shared" si="0"/>
        <v>27916.69643</v>
      </c>
      <c r="H162" s="2">
        <f t="shared" si="1"/>
        <v>0.44999999999708962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498</v>
      </c>
      <c r="D163" s="1">
        <f>'PR-RAS'!E167</f>
        <v>803.38</v>
      </c>
      <c r="E163" s="1">
        <v>0</v>
      </c>
      <c r="F163" s="1">
        <v>0</v>
      </c>
      <c r="G163" s="2">
        <f t="shared" si="0"/>
        <v>340.97112000000004</v>
      </c>
      <c r="H163" s="2">
        <f t="shared" si="1"/>
        <v>0.37999999999999545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1275.5999999999999</v>
      </c>
      <c r="D164" s="1">
        <f>'PR-RAS'!E168</f>
        <v>1303.5999999999999</v>
      </c>
      <c r="E164" s="1">
        <v>0</v>
      </c>
      <c r="F164" s="1">
        <v>0</v>
      </c>
      <c r="G164" s="2">
        <f t="shared" si="0"/>
        <v>632.89639999999997</v>
      </c>
      <c r="H164" s="2">
        <f t="shared" si="1"/>
        <v>0.8000000000001819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100964.55</v>
      </c>
      <c r="D165" s="1">
        <f>'PR-RAS'!E169</f>
        <v>95634.35</v>
      </c>
      <c r="E165" s="1">
        <v>0</v>
      </c>
      <c r="F165" s="1">
        <v>0</v>
      </c>
      <c r="G165" s="2">
        <f t="shared" si="0"/>
        <v>47926.253000000004</v>
      </c>
      <c r="H165" s="2">
        <f t="shared" si="1"/>
        <v>0.80000000000291038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6985.37</v>
      </c>
      <c r="D166" s="1">
        <f>'PR-RAS'!E170</f>
        <v>8404.84</v>
      </c>
      <c r="E166" s="1">
        <v>0</v>
      </c>
      <c r="F166" s="1">
        <v>0</v>
      </c>
      <c r="G166" s="2">
        <f t="shared" si="0"/>
        <v>3926.18325</v>
      </c>
      <c r="H166" s="2">
        <f t="shared" si="1"/>
        <v>0.52999999999974534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46062.91</v>
      </c>
      <c r="D167" s="1">
        <f>'PR-RAS'!E171</f>
        <v>50062.25</v>
      </c>
      <c r="E167" s="1">
        <v>0</v>
      </c>
      <c r="F167" s="1">
        <v>0</v>
      </c>
      <c r="G167" s="2">
        <f t="shared" si="0"/>
        <v>24267.110060000003</v>
      </c>
      <c r="H167" s="2">
        <f t="shared" si="1"/>
        <v>0.33999999999650754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44658.49</v>
      </c>
      <c r="D168" s="1">
        <f>'PR-RAS'!E172</f>
        <v>36184.47</v>
      </c>
      <c r="E168" s="1">
        <v>0</v>
      </c>
      <c r="F168" s="1">
        <v>0</v>
      </c>
      <c r="G168" s="2">
        <f t="shared" si="0"/>
        <v>19543.580809999999</v>
      </c>
      <c r="H168" s="2">
        <f t="shared" si="1"/>
        <v>0.95999999999912689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866.47</v>
      </c>
      <c r="D169" s="1">
        <f>'PR-RAS'!E173</f>
        <v>589.91</v>
      </c>
      <c r="E169" s="1">
        <v>0</v>
      </c>
      <c r="F169" s="1">
        <v>0</v>
      </c>
      <c r="G169" s="2">
        <f t="shared" si="0"/>
        <v>343.77672000000001</v>
      </c>
      <c r="H169" s="2">
        <f t="shared" si="1"/>
        <v>0.56000000000005912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2192.7199999999998</v>
      </c>
      <c r="D170" s="1">
        <f>'PR-RAS'!E174</f>
        <v>318.63</v>
      </c>
      <c r="E170" s="1">
        <v>0</v>
      </c>
      <c r="F170" s="1">
        <v>0</v>
      </c>
      <c r="G170" s="2">
        <f t="shared" si="0"/>
        <v>478.26661999999993</v>
      </c>
      <c r="H170" s="2">
        <f t="shared" si="1"/>
        <v>0.65000000000020464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198.59</v>
      </c>
      <c r="D172" s="1">
        <f>'PR-RAS'!E176</f>
        <v>74.25</v>
      </c>
      <c r="E172" s="1">
        <v>0</v>
      </c>
      <c r="F172" s="1">
        <v>0</v>
      </c>
      <c r="G172" s="2">
        <f t="shared" si="0"/>
        <v>59.352390000000007</v>
      </c>
      <c r="H172" s="2">
        <f t="shared" si="1"/>
        <v>0.65999999999999659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42965.46</v>
      </c>
      <c r="D173" s="1">
        <f>'PR-RAS'!E177</f>
        <v>29477.64</v>
      </c>
      <c r="E173" s="1">
        <v>0</v>
      </c>
      <c r="F173" s="1">
        <v>0</v>
      </c>
      <c r="G173" s="2">
        <f t="shared" si="0"/>
        <v>17530.367279999999</v>
      </c>
      <c r="H173" s="2">
        <f t="shared" si="1"/>
        <v>0.81999999999970896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3386.09</v>
      </c>
      <c r="D174" s="1">
        <f>'PR-RAS'!E178</f>
        <v>6300.32</v>
      </c>
      <c r="E174" s="1">
        <v>0</v>
      </c>
      <c r="F174" s="1">
        <v>0</v>
      </c>
      <c r="G174" s="2">
        <f t="shared" si="0"/>
        <v>2765.7042899999997</v>
      </c>
      <c r="H174" s="2">
        <f t="shared" si="1"/>
        <v>0.40999999999985448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4143.3599999999997</v>
      </c>
      <c r="D175" s="1">
        <f>'PR-RAS'!E179</f>
        <v>1697.6</v>
      </c>
      <c r="E175" s="1">
        <v>0</v>
      </c>
      <c r="F175" s="1">
        <v>0</v>
      </c>
      <c r="G175" s="2">
        <f t="shared" si="0"/>
        <v>1311.7094399999999</v>
      </c>
      <c r="H175" s="2">
        <f t="shared" si="1"/>
        <v>0.75999999999976353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63.72</v>
      </c>
      <c r="D176" s="1">
        <f>'PR-RAS'!E180</f>
        <v>403.1</v>
      </c>
      <c r="E176" s="1">
        <v>0</v>
      </c>
      <c r="F176" s="1">
        <v>0</v>
      </c>
      <c r="G176" s="2">
        <f t="shared" si="0"/>
        <v>152.23599999999999</v>
      </c>
      <c r="H176" s="2">
        <f t="shared" si="1"/>
        <v>0.38000000000002387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4781.04</v>
      </c>
      <c r="D177" s="1">
        <f>'PR-RAS'!E181</f>
        <v>3885.57</v>
      </c>
      <c r="E177" s="1">
        <v>0</v>
      </c>
      <c r="F177" s="1">
        <v>0</v>
      </c>
      <c r="G177" s="2">
        <f t="shared" si="0"/>
        <v>2209.1836800000001</v>
      </c>
      <c r="H177" s="2">
        <f t="shared" si="1"/>
        <v>0.46999999999979991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1166.33</v>
      </c>
      <c r="D178" s="1">
        <f>'PR-RAS'!E182</f>
        <v>1162.58</v>
      </c>
      <c r="E178" s="1">
        <v>0</v>
      </c>
      <c r="F178" s="1">
        <v>0</v>
      </c>
      <c r="G178" s="2">
        <f t="shared" si="0"/>
        <v>617.99372999999991</v>
      </c>
      <c r="H178" s="2">
        <f t="shared" si="1"/>
        <v>0.75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1552.13</v>
      </c>
      <c r="D179" s="1">
        <f>'PR-RAS'!E183</f>
        <v>2170.5100000000002</v>
      </c>
      <c r="E179" s="1">
        <v>0</v>
      </c>
      <c r="F179" s="1">
        <v>0</v>
      </c>
      <c r="G179" s="2">
        <f t="shared" si="0"/>
        <v>1048.9807000000001</v>
      </c>
      <c r="H179" s="2">
        <f t="shared" si="1"/>
        <v>0.61999999999989086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8824.86</v>
      </c>
      <c r="D180" s="1">
        <f>'PR-RAS'!E184</f>
        <v>5486.68</v>
      </c>
      <c r="E180" s="1">
        <v>0</v>
      </c>
      <c r="F180" s="1">
        <v>0</v>
      </c>
      <c r="G180" s="2">
        <f t="shared" si="0"/>
        <v>3543.8813800000003</v>
      </c>
      <c r="H180" s="2">
        <f t="shared" si="1"/>
        <v>0.45999999999912689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818.59</v>
      </c>
      <c r="D181" s="1">
        <f>'PR-RAS'!E185</f>
        <v>1034.5899999999999</v>
      </c>
      <c r="E181" s="1">
        <v>0</v>
      </c>
      <c r="F181" s="1">
        <v>0</v>
      </c>
      <c r="G181" s="2">
        <f t="shared" si="0"/>
        <v>519.79859999999996</v>
      </c>
      <c r="H181" s="2">
        <f t="shared" si="1"/>
        <v>0.82000000000005002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18229.34</v>
      </c>
      <c r="D182" s="1">
        <f>'PR-RAS'!E186</f>
        <v>7336.69</v>
      </c>
      <c r="E182" s="1">
        <v>0</v>
      </c>
      <c r="F182" s="1">
        <v>0</v>
      </c>
      <c r="G182" s="2">
        <f t="shared" si="0"/>
        <v>5955.3923199999999</v>
      </c>
      <c r="H182" s="2">
        <f t="shared" si="1"/>
        <v>0.6500000000005457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23288.26</v>
      </c>
      <c r="D184" s="1">
        <f>'PR-RAS'!E188</f>
        <v>24433.579999999998</v>
      </c>
      <c r="E184" s="1">
        <v>0</v>
      </c>
      <c r="F184" s="1">
        <v>0</v>
      </c>
      <c r="G184" s="2">
        <f t="shared" si="0"/>
        <v>13204.441859999999</v>
      </c>
      <c r="H184" s="2">
        <f t="shared" si="1"/>
        <v>0.68000000000029104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308.95999999999998</v>
      </c>
      <c r="D186" s="1">
        <f>'PR-RAS'!E190</f>
        <v>484.44</v>
      </c>
      <c r="E186" s="1">
        <v>0</v>
      </c>
      <c r="F186" s="1">
        <v>0</v>
      </c>
      <c r="G186" s="2">
        <f t="shared" si="0"/>
        <v>236.40039999999999</v>
      </c>
      <c r="H186" s="2">
        <f t="shared" si="1"/>
        <v>0.48000000000001819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1089.6300000000001</v>
      </c>
      <c r="D188" s="1">
        <f>'PR-RAS'!E192</f>
        <v>1041.3599999999999</v>
      </c>
      <c r="E188" s="1">
        <v>0</v>
      </c>
      <c r="F188" s="1">
        <v>0</v>
      </c>
      <c r="G188" s="2">
        <f t="shared" si="0"/>
        <v>593.22944999999993</v>
      </c>
      <c r="H188" s="2">
        <f t="shared" si="1"/>
        <v>0.72999999999979082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1898.55</v>
      </c>
      <c r="E189" s="1">
        <v>0</v>
      </c>
      <c r="F189" s="1">
        <v>0</v>
      </c>
      <c r="G189" s="2">
        <f t="shared" si="0"/>
        <v>713.85479999999995</v>
      </c>
      <c r="H189" s="2">
        <f t="shared" si="1"/>
        <v>0.45000000000004547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21889.67</v>
      </c>
      <c r="D191" s="1">
        <f>'PR-RAS'!E195</f>
        <v>21009.23</v>
      </c>
      <c r="E191" s="1">
        <v>0</v>
      </c>
      <c r="F191" s="1">
        <v>0</v>
      </c>
      <c r="G191" s="2">
        <f t="shared" si="0"/>
        <v>12142.5447</v>
      </c>
      <c r="H191" s="2">
        <f t="shared" si="1"/>
        <v>0.56000000000130967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1300.29</v>
      </c>
      <c r="D192" s="1">
        <f>'PR-RAS'!E196</f>
        <v>688.6</v>
      </c>
      <c r="E192" s="1">
        <v>0</v>
      </c>
      <c r="F192" s="1">
        <v>0</v>
      </c>
      <c r="G192" s="2">
        <f t="shared" si="0"/>
        <v>511.40058999999997</v>
      </c>
      <c r="H192" s="2">
        <f t="shared" si="1"/>
        <v>0.68999999999994088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1300.29</v>
      </c>
      <c r="D206" s="1">
        <f>'PR-RAS'!E210</f>
        <v>688.6</v>
      </c>
      <c r="E206" s="1">
        <v>0</v>
      </c>
      <c r="F206" s="1">
        <v>0</v>
      </c>
      <c r="G206" s="2">
        <f t="shared" si="0"/>
        <v>548.88544999999988</v>
      </c>
      <c r="H206" s="2">
        <f t="shared" si="1"/>
        <v>0.68999999999994088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800.87</v>
      </c>
      <c r="D207" s="1">
        <f>'PR-RAS'!E211</f>
        <v>688.44</v>
      </c>
      <c r="E207" s="1">
        <v>0</v>
      </c>
      <c r="F207" s="1">
        <v>0</v>
      </c>
      <c r="G207" s="2">
        <f t="shared" si="0"/>
        <v>448.61649999999997</v>
      </c>
      <c r="H207" s="2">
        <f t="shared" si="1"/>
        <v>0.57000000000005002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499.42</v>
      </c>
      <c r="D209" s="1">
        <f>'PR-RAS'!E213</f>
        <v>0.16</v>
      </c>
      <c r="E209" s="1">
        <v>0</v>
      </c>
      <c r="F209" s="1">
        <v>0</v>
      </c>
      <c r="G209" s="2">
        <f t="shared" si="0"/>
        <v>103.94592</v>
      </c>
      <c r="H209" s="2">
        <f t="shared" si="1"/>
        <v>0.58000000000001595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874.96</v>
      </c>
      <c r="D259" s="1">
        <f>'PR-RAS'!E263</f>
        <v>837</v>
      </c>
      <c r="E259" s="1">
        <v>0</v>
      </c>
      <c r="F259" s="1">
        <v>0</v>
      </c>
      <c r="G259" s="2">
        <f t="shared" si="0"/>
        <v>657.63168000000007</v>
      </c>
      <c r="H259" s="2">
        <f t="shared" si="1"/>
        <v>3.999999999996362E-2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874.96</v>
      </c>
      <c r="D260" s="1">
        <f>'PR-RAS'!E264</f>
        <v>837</v>
      </c>
      <c r="E260" s="1">
        <v>0</v>
      </c>
      <c r="F260" s="1">
        <v>0</v>
      </c>
      <c r="G260" s="2">
        <f t="shared" si="0"/>
        <v>660.18064000000004</v>
      </c>
      <c r="H260" s="2">
        <f t="shared" si="1"/>
        <v>3.999999999996362E-2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874.96</v>
      </c>
      <c r="D262" s="1">
        <f>'PR-RAS'!E266</f>
        <v>837</v>
      </c>
      <c r="E262" s="1">
        <v>0</v>
      </c>
      <c r="F262" s="1">
        <v>0</v>
      </c>
      <c r="G262" s="2">
        <f t="shared" si="0"/>
        <v>665.27856000000008</v>
      </c>
      <c r="H262" s="2">
        <f t="shared" si="1"/>
        <v>3.999999999996362E-2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1077655.1100000001</v>
      </c>
      <c r="D285" s="1">
        <f>'PR-RAS'!E289</f>
        <v>1352638.4100000001</v>
      </c>
      <c r="E285" s="1">
        <v>0</v>
      </c>
      <c r="F285" s="1">
        <v>0</v>
      </c>
      <c r="G285" s="2">
        <f t="shared" si="8"/>
        <v>1074352.66812</v>
      </c>
      <c r="H285" s="2">
        <f t="shared" si="9"/>
        <v>0.5200000002514571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5420.4299999999348</v>
      </c>
      <c r="D286" s="1">
        <f>'PR-RAS'!E290</f>
        <v>15861.109999999637</v>
      </c>
      <c r="E286" s="1">
        <v>0</v>
      </c>
      <c r="F286" s="1">
        <v>0</v>
      </c>
      <c r="G286" s="2">
        <f t="shared" si="8"/>
        <v>10585.655249999774</v>
      </c>
      <c r="H286" s="2">
        <f t="shared" si="9"/>
        <v>0.53999999957159162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4102.18</v>
      </c>
      <c r="D288" s="1">
        <f>'PR-RAS'!E292</f>
        <v>0</v>
      </c>
      <c r="E288" s="1">
        <v>0</v>
      </c>
      <c r="F288" s="1">
        <v>0</v>
      </c>
      <c r="G288" s="2">
        <f t="shared" si="8"/>
        <v>1177.32566</v>
      </c>
      <c r="H288" s="2">
        <f t="shared" si="9"/>
        <v>0.18000000000029104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1430.58</v>
      </c>
      <c r="E289" s="1">
        <v>0</v>
      </c>
      <c r="F289" s="1">
        <v>0</v>
      </c>
      <c r="G289" s="2">
        <f t="shared" si="8"/>
        <v>824.01407999999992</v>
      </c>
      <c r="H289" s="2">
        <f t="shared" si="9"/>
        <v>0.42000000000007276</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469.89</v>
      </c>
      <c r="D290" s="1">
        <f>'PR-RAS'!E294</f>
        <v>313.13</v>
      </c>
      <c r="E290" s="1">
        <v>0</v>
      </c>
      <c r="F290" s="1">
        <v>0</v>
      </c>
      <c r="G290" s="2">
        <f t="shared" si="8"/>
        <v>316.78735</v>
      </c>
      <c r="H290" s="2">
        <f t="shared" si="9"/>
        <v>0.24000000000000909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107.2</v>
      </c>
      <c r="D291" s="1">
        <f>'PR-RAS'!E295</f>
        <v>317.26</v>
      </c>
      <c r="E291" s="1">
        <v>0</v>
      </c>
      <c r="F291" s="1">
        <v>0</v>
      </c>
      <c r="G291" s="2">
        <f t="shared" si="8"/>
        <v>215.09879999999998</v>
      </c>
      <c r="H291" s="2">
        <f t="shared" si="9"/>
        <v>0.45999999999999375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3700.4199999999996</v>
      </c>
      <c r="D345" s="1">
        <f>'PR-RAS'!E350</f>
        <v>12561.11</v>
      </c>
      <c r="E345" s="1">
        <v>0</v>
      </c>
      <c r="F345" s="1">
        <v>0</v>
      </c>
      <c r="G345" s="2">
        <f t="shared" si="8"/>
        <v>9914.988159999999</v>
      </c>
      <c r="H345" s="2">
        <f t="shared" si="9"/>
        <v>0.53000000000020009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3700.4199999999996</v>
      </c>
      <c r="D358" s="1">
        <f>'PR-RAS'!E363</f>
        <v>6175.11</v>
      </c>
      <c r="E358" s="1">
        <v>0</v>
      </c>
      <c r="F358" s="1">
        <v>0</v>
      </c>
      <c r="G358" s="2">
        <f t="shared" si="8"/>
        <v>5730.0784799999992</v>
      </c>
      <c r="H358" s="2">
        <f t="shared" si="9"/>
        <v>0.52999999999929059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3473.8199999999997</v>
      </c>
      <c r="D364" s="1">
        <f>'PR-RAS'!E369</f>
        <v>5804.92</v>
      </c>
      <c r="E364" s="1">
        <v>0</v>
      </c>
      <c r="F364" s="1">
        <v>0</v>
      </c>
      <c r="G364" s="2">
        <f t="shared" si="8"/>
        <v>5475.3685799999994</v>
      </c>
      <c r="H364" s="2">
        <f t="shared" si="9"/>
        <v>0.26000000000021828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1874.62</v>
      </c>
      <c r="D365" s="1">
        <f>'PR-RAS'!E370</f>
        <v>743.89</v>
      </c>
      <c r="E365" s="1">
        <v>0</v>
      </c>
      <c r="F365" s="1">
        <v>0</v>
      </c>
      <c r="G365" s="2">
        <f t="shared" si="8"/>
        <v>1223.9135999999999</v>
      </c>
      <c r="H365" s="2">
        <f t="shared" si="9"/>
        <v>0.49000000000012278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526.79999999999995</v>
      </c>
      <c r="E366" s="1">
        <v>0</v>
      </c>
      <c r="F366" s="1">
        <v>0</v>
      </c>
      <c r="G366" s="2">
        <f t="shared" si="8"/>
        <v>384.56399999999996</v>
      </c>
      <c r="H366" s="2">
        <f t="shared" si="9"/>
        <v>0.20000000000004547</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1599.2</v>
      </c>
      <c r="D369" s="1">
        <f>'PR-RAS'!E374</f>
        <v>0</v>
      </c>
      <c r="E369" s="1">
        <v>0</v>
      </c>
      <c r="F369" s="1">
        <v>0</v>
      </c>
      <c r="G369" s="2">
        <f t="shared" si="8"/>
        <v>588.50559999999996</v>
      </c>
      <c r="H369" s="2">
        <f t="shared" si="9"/>
        <v>0.20000000000004547</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3995.24</v>
      </c>
      <c r="E370" s="1">
        <v>0</v>
      </c>
      <c r="F370" s="1">
        <v>0</v>
      </c>
      <c r="G370" s="2">
        <f t="shared" si="8"/>
        <v>2948.4871199999998</v>
      </c>
      <c r="H370" s="2">
        <f t="shared" si="9"/>
        <v>0.23999999999978172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538.99</v>
      </c>
      <c r="E371" s="1">
        <v>0</v>
      </c>
      <c r="F371" s="1">
        <v>0</v>
      </c>
      <c r="G371" s="2">
        <f t="shared" si="8"/>
        <v>398.8526</v>
      </c>
      <c r="H371" s="2">
        <f t="shared" si="9"/>
        <v>9.9999999999909051E-3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226.6</v>
      </c>
      <c r="D378" s="1">
        <f>'PR-RAS'!E383</f>
        <v>370.19</v>
      </c>
      <c r="E378" s="1">
        <v>0</v>
      </c>
      <c r="F378" s="1">
        <v>0</v>
      </c>
      <c r="G378" s="2">
        <f t="shared" si="8"/>
        <v>364.55146000000002</v>
      </c>
      <c r="H378" s="2">
        <f t="shared" si="9"/>
        <v>0.59000000000000341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226.6</v>
      </c>
      <c r="D379" s="1">
        <f>'PR-RAS'!E384</f>
        <v>370.19</v>
      </c>
      <c r="E379" s="1">
        <v>0</v>
      </c>
      <c r="F379" s="1">
        <v>0</v>
      </c>
      <c r="G379" s="2">
        <f t="shared" si="8"/>
        <v>365.51844</v>
      </c>
      <c r="H379" s="2">
        <f t="shared" si="9"/>
        <v>0.59000000000000341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6386</v>
      </c>
      <c r="E397" s="1">
        <v>0</v>
      </c>
      <c r="F397" s="1">
        <v>0</v>
      </c>
      <c r="G397" s="2">
        <f t="shared" si="8"/>
        <v>5057.7120000000004</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6386</v>
      </c>
      <c r="E398" s="1">
        <v>0</v>
      </c>
      <c r="F398" s="1">
        <v>0</v>
      </c>
      <c r="G398" s="2">
        <f t="shared" si="8"/>
        <v>5070.4840000000004</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3700.4199999999996</v>
      </c>
      <c r="D403" s="1">
        <f>'PR-RAS'!E408</f>
        <v>12561.11</v>
      </c>
      <c r="E403" s="1">
        <v>0</v>
      </c>
      <c r="F403" s="1">
        <v>0</v>
      </c>
      <c r="G403" s="2">
        <f t="shared" si="8"/>
        <v>11586.701280000001</v>
      </c>
      <c r="H403" s="2">
        <f t="shared" si="9"/>
        <v>0.53000000000020009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1083075.54</v>
      </c>
      <c r="D407" s="1">
        <f>'PR-RAS'!E412</f>
        <v>1368499.5199999998</v>
      </c>
      <c r="E407" s="1">
        <v>0</v>
      </c>
      <c r="F407" s="1">
        <v>0</v>
      </c>
      <c r="G407" s="2">
        <f t="shared" si="8"/>
        <v>1550950.27948</v>
      </c>
      <c r="H407" s="2">
        <f t="shared" si="9"/>
        <v>0.94000000017695129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1081355.53</v>
      </c>
      <c r="D408" s="1">
        <f>'PR-RAS'!E413</f>
        <v>1365199.5200000003</v>
      </c>
      <c r="E408" s="1">
        <v>0</v>
      </c>
      <c r="F408" s="1">
        <v>0</v>
      </c>
      <c r="G408" s="2">
        <f t="shared" si="8"/>
        <v>1551384.10999</v>
      </c>
      <c r="H408" s="2">
        <f t="shared" si="9"/>
        <v>0.94999999972060323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1720.0100000000093</v>
      </c>
      <c r="D409" s="1">
        <f>'PR-RAS'!E414</f>
        <v>3299.9999999995343</v>
      </c>
      <c r="E409" s="1">
        <v>0</v>
      </c>
      <c r="F409" s="1">
        <v>0</v>
      </c>
      <c r="G409" s="2">
        <f t="shared" si="8"/>
        <v>3394.5640799996236</v>
      </c>
      <c r="H409" s="2">
        <f t="shared" si="9"/>
        <v>1.0000000474974513E-2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4102.18</v>
      </c>
      <c r="D411" s="1">
        <f>'PR-RAS'!E416</f>
        <v>0</v>
      </c>
      <c r="E411" s="1">
        <v>0</v>
      </c>
      <c r="F411" s="1">
        <v>0</v>
      </c>
      <c r="G411" s="2">
        <f t="shared" si="8"/>
        <v>1681.8938000000001</v>
      </c>
      <c r="H411" s="2">
        <f t="shared" si="9"/>
        <v>0.18000000000029104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1430.58</v>
      </c>
      <c r="E412" s="1">
        <v>0</v>
      </c>
      <c r="F412" s="1">
        <v>0</v>
      </c>
      <c r="G412" s="2">
        <f t="shared" si="8"/>
        <v>1175.9367599999998</v>
      </c>
      <c r="H412" s="2">
        <f t="shared" si="9"/>
        <v>0.42000000000007276</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469.89</v>
      </c>
      <c r="D413" s="1">
        <f>'PR-RAS'!E418</f>
        <v>313.13</v>
      </c>
      <c r="E413" s="1">
        <v>0</v>
      </c>
      <c r="F413" s="1">
        <v>0</v>
      </c>
      <c r="G413" s="2">
        <f t="shared" si="8"/>
        <v>451.61380000000003</v>
      </c>
      <c r="H413" s="2">
        <f t="shared" si="9"/>
        <v>0.24000000000000909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1083075.54</v>
      </c>
      <c r="D633" s="1">
        <f>'PR-RAS'!E639</f>
        <v>1368499.5199999998</v>
      </c>
      <c r="E633" s="1">
        <v>0</v>
      </c>
      <c r="F633" s="1">
        <v>0</v>
      </c>
      <c r="G633" s="2">
        <f t="shared" si="10"/>
        <v>2414287.1345599997</v>
      </c>
      <c r="H633" s="2">
        <f t="shared" si="11"/>
        <v>0.94000000017695129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1081355.53</v>
      </c>
      <c r="D634" s="1">
        <f>'PR-RAS'!E640</f>
        <v>1365199.5200000003</v>
      </c>
      <c r="E634" s="1">
        <v>0</v>
      </c>
      <c r="F634" s="1">
        <v>0</v>
      </c>
      <c r="G634" s="2">
        <f t="shared" si="10"/>
        <v>2412840.6428100001</v>
      </c>
      <c r="H634" s="2">
        <f t="shared" si="11"/>
        <v>0.94999999972060323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1720.0100000000093</v>
      </c>
      <c r="D635" s="1">
        <f>'PR-RAS'!E641</f>
        <v>3299.9999999995343</v>
      </c>
      <c r="E635" s="1">
        <v>0</v>
      </c>
      <c r="F635" s="1">
        <v>0</v>
      </c>
      <c r="G635" s="2">
        <f t="shared" si="10"/>
        <v>5274.8863399994152</v>
      </c>
      <c r="H635" s="2">
        <f t="shared" si="11"/>
        <v>1.0000000474974513E-2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4102.18</v>
      </c>
      <c r="D637" s="1">
        <f>'PR-RAS'!E643</f>
        <v>0</v>
      </c>
      <c r="E637" s="1">
        <v>0</v>
      </c>
      <c r="F637" s="1">
        <v>0</v>
      </c>
      <c r="G637" s="2">
        <f t="shared" si="10"/>
        <v>2608.98648</v>
      </c>
      <c r="H637" s="2">
        <f t="shared" si="11"/>
        <v>0.18000000000029104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1430.58</v>
      </c>
      <c r="E638" s="1">
        <v>0</v>
      </c>
      <c r="F638" s="1">
        <v>0</v>
      </c>
      <c r="G638" s="2">
        <f t="shared" si="10"/>
        <v>1822.5589199999999</v>
      </c>
      <c r="H638" s="2">
        <f t="shared" si="11"/>
        <v>0.42000000000007276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5822.1900000000096</v>
      </c>
      <c r="D639" s="1">
        <f>'PR-RAS'!E645</f>
        <v>1869.4199999995344</v>
      </c>
      <c r="E639" s="1">
        <v>0</v>
      </c>
      <c r="F639" s="1">
        <v>0</v>
      </c>
      <c r="G639" s="2">
        <f t="shared" si="10"/>
        <v>6099.9371399994125</v>
      </c>
      <c r="H639" s="2">
        <f t="shared" si="11"/>
        <v>0.60999999954401574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157374.71</v>
      </c>
      <c r="D641" s="1">
        <f>'PR-RAS'!E647</f>
        <v>206805.2</v>
      </c>
      <c r="E641" s="1">
        <v>0</v>
      </c>
      <c r="F641" s="1">
        <v>0</v>
      </c>
      <c r="G641" s="2">
        <f t="shared" si="10"/>
        <v>365430.47039999999</v>
      </c>
      <c r="H641" s="2">
        <f t="shared" si="11"/>
        <v>0.4900000000197906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12670.73</v>
      </c>
      <c r="D642" s="1">
        <f>'PR-RAS'!E649</f>
        <v>14222.04</v>
      </c>
      <c r="E642" s="1">
        <v>0</v>
      </c>
      <c r="F642" s="1">
        <v>0</v>
      </c>
      <c r="G642" s="2">
        <f t="shared" si="10"/>
        <v>26354.593209999999</v>
      </c>
      <c r="H642" s="2">
        <f t="shared" si="11"/>
        <v>0.31000000000130967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218386</v>
      </c>
      <c r="D643" s="1">
        <f>'PR-RAS'!E650</f>
        <v>236562.34</v>
      </c>
      <c r="E643" s="1">
        <v>0</v>
      </c>
      <c r="F643" s="1">
        <v>0</v>
      </c>
      <c r="G643" s="2">
        <f t="shared" si="10"/>
        <v>443949.85655999999</v>
      </c>
      <c r="H643" s="2">
        <f t="shared" si="11"/>
        <v>0.33999999999650754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211228.9</v>
      </c>
      <c r="D644" s="1">
        <f>'PR-RAS'!E651</f>
        <v>230625.73</v>
      </c>
      <c r="E644" s="1">
        <v>0</v>
      </c>
      <c r="F644" s="1">
        <v>0</v>
      </c>
      <c r="G644" s="2">
        <f t="shared" si="10"/>
        <v>432404.87148000003</v>
      </c>
      <c r="H644" s="2">
        <f t="shared" si="11"/>
        <v>0.36999999999534339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19827.830000000016</v>
      </c>
      <c r="D645" s="1">
        <f>'PR-RAS'!E652</f>
        <v>20158.649999999994</v>
      </c>
      <c r="E645" s="1">
        <v>0</v>
      </c>
      <c r="F645" s="1">
        <v>0</v>
      </c>
      <c r="G645" s="2">
        <f t="shared" si="10"/>
        <v>38733.463720000007</v>
      </c>
      <c r="H645" s="2">
        <f t="shared" si="11"/>
        <v>0.51999999998952262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88</v>
      </c>
      <c r="D647" s="1">
        <f>'PR-RAS'!E654</f>
        <v>90</v>
      </c>
      <c r="E647" s="1">
        <v>0</v>
      </c>
      <c r="F647" s="1">
        <v>0</v>
      </c>
      <c r="G647" s="2">
        <f t="shared" si="10"/>
        <v>173.12800000000001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80</v>
      </c>
      <c r="D649" s="1">
        <f>'PR-RAS'!E656</f>
        <v>82</v>
      </c>
      <c r="E649" s="1">
        <v>0</v>
      </c>
      <c r="F649" s="1">
        <v>0</v>
      </c>
      <c r="G649" s="2">
        <f t="shared" si="10"/>
        <v>158.11199999999999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929416.41</v>
      </c>
      <c r="D668" s="1">
        <f>'PR-RAS'!E675</f>
        <v>1214524.1200000001</v>
      </c>
      <c r="E668" s="1">
        <v>0</v>
      </c>
      <c r="F668" s="1">
        <v>0</v>
      </c>
      <c r="G668" s="2">
        <f t="shared" si="10"/>
        <v>2240095.9215500006</v>
      </c>
      <c r="H668" s="2">
        <f t="shared" si="11"/>
        <v>0.530000000144355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3873.4</v>
      </c>
      <c r="D669" s="1">
        <f>'PR-RAS'!E676</f>
        <v>4696.63</v>
      </c>
      <c r="E669" s="1">
        <v>0</v>
      </c>
      <c r="F669" s="1">
        <v>0</v>
      </c>
      <c r="G669" s="2">
        <f t="shared" si="10"/>
        <v>8862.1288800000002</v>
      </c>
      <c r="H669" s="2">
        <f t="shared" si="11"/>
        <v>0.76999999999998181</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6386</v>
      </c>
      <c r="E670" s="1">
        <v>0</v>
      </c>
      <c r="F670" s="1">
        <v>0</v>
      </c>
      <c r="G670" s="2">
        <f t="shared" si="10"/>
        <v>8544.4680000000008</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46715.6</v>
      </c>
      <c r="D703" s="1">
        <f>'PR-RAS'!E710</f>
        <v>39588.67</v>
      </c>
      <c r="E703" s="1">
        <v>0</v>
      </c>
      <c r="F703" s="1">
        <v>0</v>
      </c>
      <c r="G703" s="2">
        <f t="shared" si="10"/>
        <v>88376.84388</v>
      </c>
      <c r="H703" s="2">
        <f t="shared" si="11"/>
        <v>0.73000000000320142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2299.89</v>
      </c>
      <c r="E709" s="1">
        <v>0</v>
      </c>
      <c r="F709" s="1">
        <v>0</v>
      </c>
      <c r="G709" s="2">
        <f t="shared" si="10"/>
        <v>3256.6442399999996</v>
      </c>
      <c r="H709" s="2">
        <f t="shared" si="11"/>
        <v>0.11000000000012733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2457.3000000000002</v>
      </c>
      <c r="D710" s="1">
        <f>'PR-RAS'!E717</f>
        <v>1324.32</v>
      </c>
      <c r="E710" s="1">
        <v>0</v>
      </c>
      <c r="F710" s="1">
        <v>0</v>
      </c>
      <c r="G710" s="2">
        <f t="shared" si="10"/>
        <v>3620.1114600000001</v>
      </c>
      <c r="H710" s="2">
        <f t="shared" si="11"/>
        <v>0.62000000000011823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57810.91</v>
      </c>
      <c r="D711" s="1">
        <f>'PR-RAS'!E718</f>
        <v>57792.36</v>
      </c>
      <c r="E711" s="1">
        <v>0</v>
      </c>
      <c r="F711" s="1">
        <v>0</v>
      </c>
      <c r="G711" s="2">
        <f t="shared" si="10"/>
        <v>123110.8973</v>
      </c>
      <c r="H711" s="2">
        <f t="shared" si="11"/>
        <v>0.44999999999708962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971.55</v>
      </c>
      <c r="D713" s="1">
        <f>'PR-RAS'!E720</f>
        <v>1405.56</v>
      </c>
      <c r="E713" s="1">
        <v>0</v>
      </c>
      <c r="F713" s="1">
        <v>0</v>
      </c>
      <c r="G713" s="2">
        <f t="shared" si="10"/>
        <v>2693.2610399999999</v>
      </c>
      <c r="H713" s="2">
        <f t="shared" si="11"/>
        <v>0.89000000000010004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7995.35</v>
      </c>
      <c r="D715" s="1">
        <f>'PR-RAS'!E722</f>
        <v>5424.18</v>
      </c>
      <c r="E715" s="1">
        <v>0</v>
      </c>
      <c r="F715" s="1">
        <v>0</v>
      </c>
      <c r="G715" s="2">
        <f t="shared" si="10"/>
        <v>13454.408939999999</v>
      </c>
      <c r="H715" s="2">
        <f t="shared" si="11"/>
        <v>0.53000000000065484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223494.96</v>
      </c>
      <c r="D1480" s="6"/>
      <c r="E1480" s="6">
        <v>0</v>
      </c>
      <c r="F1480" s="6">
        <v>0</v>
      </c>
      <c r="G1480" s="7">
        <f t="shared" ref="G1480:G1580" si="34">B1480/1000*C1480</f>
        <v>223.49495999999999</v>
      </c>
      <c r="H1480" s="7">
        <f t="shared" ref="H1480:H1580" si="35">ABS(C1480-ROUND(C1480,0))</f>
        <v>4.0000000008149073E-2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1397161.82</v>
      </c>
      <c r="D1481" s="1">
        <v>0</v>
      </c>
      <c r="E1481" s="1">
        <v>0</v>
      </c>
      <c r="F1481" s="1">
        <v>0</v>
      </c>
      <c r="G1481" s="2">
        <f t="shared" si="34"/>
        <v>2794.3236400000001</v>
      </c>
      <c r="H1481" s="2">
        <f t="shared" si="35"/>
        <v>0.17999999993480742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1384600.71</v>
      </c>
      <c r="D1483" s="1">
        <v>0</v>
      </c>
      <c r="E1483" s="1">
        <v>0</v>
      </c>
      <c r="F1483" s="1">
        <v>0</v>
      </c>
      <c r="G1483" s="2">
        <f t="shared" si="34"/>
        <v>5538.4028399999997</v>
      </c>
      <c r="H1483" s="2">
        <f t="shared" si="35"/>
        <v>0.2900000000372529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1170355.1000000001</v>
      </c>
      <c r="D1484" s="1">
        <v>0</v>
      </c>
      <c r="E1484" s="1">
        <v>0</v>
      </c>
      <c r="F1484" s="1">
        <v>0</v>
      </c>
      <c r="G1484" s="2">
        <f t="shared" si="34"/>
        <v>5851.7755000000006</v>
      </c>
      <c r="H1484" s="2">
        <f t="shared" si="35"/>
        <v>0.10000000009313226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207758.53</v>
      </c>
      <c r="D1485" s="1">
        <v>0</v>
      </c>
      <c r="E1485" s="1">
        <v>0</v>
      </c>
      <c r="F1485" s="1">
        <v>0</v>
      </c>
      <c r="G1485" s="2">
        <f t="shared" si="34"/>
        <v>1246.5511799999999</v>
      </c>
      <c r="H1485" s="2">
        <f t="shared" si="35"/>
        <v>0.47000000000116415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688.44</v>
      </c>
      <c r="D1486" s="1">
        <v>0</v>
      </c>
      <c r="E1486" s="1">
        <v>0</v>
      </c>
      <c r="F1486" s="1">
        <v>0</v>
      </c>
      <c r="G1486" s="2">
        <f t="shared" si="34"/>
        <v>4.8190800000000005</v>
      </c>
      <c r="H1486" s="2">
        <f t="shared" si="35"/>
        <v>0.44000000000005457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5798.64</v>
      </c>
      <c r="D1491" s="1">
        <v>0</v>
      </c>
      <c r="E1491" s="1">
        <v>0</v>
      </c>
      <c r="F1491" s="1">
        <v>0</v>
      </c>
      <c r="G1491" s="2">
        <f t="shared" si="34"/>
        <v>69.583680000000001</v>
      </c>
      <c r="H1491" s="2">
        <f t="shared" si="35"/>
        <v>0.35999999999967258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12561.11</v>
      </c>
      <c r="D1492" s="1">
        <v>0</v>
      </c>
      <c r="E1492" s="1">
        <v>0</v>
      </c>
      <c r="F1492" s="1">
        <v>0</v>
      </c>
      <c r="G1492" s="2">
        <f t="shared" si="34"/>
        <v>163.29443000000001</v>
      </c>
      <c r="H1492" s="2">
        <f t="shared" si="35"/>
        <v>0.11000000000058208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1393156.41</v>
      </c>
      <c r="D1499" s="1">
        <v>0</v>
      </c>
      <c r="E1499" s="1">
        <v>0</v>
      </c>
      <c r="F1499" s="1">
        <v>0</v>
      </c>
      <c r="G1499" s="2">
        <f t="shared" si="34"/>
        <v>27863.128199999999</v>
      </c>
      <c r="H1499" s="2">
        <f t="shared" si="35"/>
        <v>0.40999999991618097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1380926.97</v>
      </c>
      <c r="D1501" s="1">
        <v>0</v>
      </c>
      <c r="E1501" s="1">
        <v>0</v>
      </c>
      <c r="F1501" s="1">
        <v>0</v>
      </c>
      <c r="G1501" s="2">
        <f t="shared" si="34"/>
        <v>30380.393339999999</v>
      </c>
      <c r="H1501" s="2">
        <f t="shared" si="35"/>
        <v>3.0000000027939677E-2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1139594.6499999999</v>
      </c>
      <c r="D1502" s="1">
        <v>0</v>
      </c>
      <c r="E1502" s="1">
        <v>0</v>
      </c>
      <c r="F1502" s="1">
        <v>0</v>
      </c>
      <c r="G1502" s="2">
        <f t="shared" si="34"/>
        <v>26210.676949999997</v>
      </c>
      <c r="H1502" s="2">
        <f t="shared" si="35"/>
        <v>0.35000000009313226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212741.47</v>
      </c>
      <c r="D1503" s="1">
        <v>0</v>
      </c>
      <c r="E1503" s="1">
        <v>0</v>
      </c>
      <c r="F1503" s="1">
        <v>0</v>
      </c>
      <c r="G1503" s="2">
        <f t="shared" si="34"/>
        <v>5105.7952800000003</v>
      </c>
      <c r="H1503" s="2">
        <f t="shared" si="35"/>
        <v>0.47000000000116415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645.25</v>
      </c>
      <c r="D1504" s="1">
        <v>0</v>
      </c>
      <c r="E1504" s="1">
        <v>0</v>
      </c>
      <c r="F1504" s="1">
        <v>0</v>
      </c>
      <c r="G1504" s="2">
        <f t="shared" si="34"/>
        <v>16.131250000000001</v>
      </c>
      <c r="H1504" s="2">
        <f t="shared" si="35"/>
        <v>0.25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27945.599999999999</v>
      </c>
      <c r="D1509" s="1">
        <v>0</v>
      </c>
      <c r="E1509" s="1">
        <v>0</v>
      </c>
      <c r="F1509" s="1">
        <v>0</v>
      </c>
      <c r="G1509" s="2">
        <f t="shared" si="34"/>
        <v>838.36799999999994</v>
      </c>
      <c r="H1509" s="2">
        <f t="shared" si="35"/>
        <v>0.40000000000145519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12229.44</v>
      </c>
      <c r="D1510" s="1">
        <v>0</v>
      </c>
      <c r="E1510" s="1">
        <v>0</v>
      </c>
      <c r="F1510" s="1">
        <v>0</v>
      </c>
      <c r="G1510" s="2">
        <f t="shared" si="34"/>
        <v>379.11264</v>
      </c>
      <c r="H1510" s="2">
        <f t="shared" si="35"/>
        <v>0.44000000000050932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227500.37000000011</v>
      </c>
      <c r="D1517" s="1">
        <v>0</v>
      </c>
      <c r="E1517" s="1">
        <v>0</v>
      </c>
      <c r="F1517" s="1">
        <v>0</v>
      </c>
      <c r="G1517" s="2">
        <f t="shared" si="34"/>
        <v>8645.0140600000032</v>
      </c>
      <c r="H1517" s="2">
        <f t="shared" si="35"/>
        <v>0.37000000011175871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7777.28</v>
      </c>
      <c r="D1518" s="1">
        <v>0</v>
      </c>
      <c r="E1518" s="1">
        <v>0</v>
      </c>
      <c r="F1518" s="1">
        <v>0</v>
      </c>
      <c r="G1518" s="2">
        <f t="shared" si="34"/>
        <v>303.31392</v>
      </c>
      <c r="H1518" s="2">
        <f t="shared" si="35"/>
        <v>0.27999999999974534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7777.28</v>
      </c>
      <c r="D1524" s="1">
        <v>0</v>
      </c>
      <c r="E1524" s="1">
        <v>0</v>
      </c>
      <c r="F1524" s="1">
        <v>0</v>
      </c>
      <c r="G1524" s="2">
        <f t="shared" si="34"/>
        <v>349.9776</v>
      </c>
      <c r="H1524" s="2">
        <f t="shared" si="35"/>
        <v>0.27999999999974534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7777.28</v>
      </c>
      <c r="D1530" s="1">
        <v>0</v>
      </c>
      <c r="E1530" s="1">
        <v>0</v>
      </c>
      <c r="F1530" s="1">
        <v>0</v>
      </c>
      <c r="G1530" s="2">
        <f t="shared" si="34"/>
        <v>396.64127999999994</v>
      </c>
      <c r="H1530" s="2">
        <f t="shared" si="35"/>
        <v>0.27999999999974534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7777.28</v>
      </c>
      <c r="D1531" s="1">
        <v>0</v>
      </c>
      <c r="E1531" s="1">
        <v>0</v>
      </c>
      <c r="F1531" s="1">
        <v>0</v>
      </c>
      <c r="G1531" s="2">
        <f t="shared" si="34"/>
        <v>404.41855999999996</v>
      </c>
      <c r="H1531" s="2">
        <f t="shared" si="35"/>
        <v>0.27999999999974534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219723.09000000003</v>
      </c>
      <c r="D1576" s="1">
        <v>0</v>
      </c>
      <c r="E1576" s="1">
        <v>0</v>
      </c>
      <c r="F1576" s="1">
        <v>0</v>
      </c>
      <c r="G1576" s="2">
        <f t="shared" si="34"/>
        <v>21313.139730000003</v>
      </c>
      <c r="H1576" s="2">
        <f t="shared" si="35"/>
        <v>9.0000000025611371E-2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219391.42</v>
      </c>
      <c r="D1578" s="1">
        <v>0</v>
      </c>
      <c r="E1578" s="1">
        <v>0</v>
      </c>
      <c r="F1578" s="1">
        <v>0</v>
      </c>
      <c r="G1578" s="2">
        <f t="shared" si="34"/>
        <v>21719.750580000004</v>
      </c>
      <c r="H1578" s="2">
        <f t="shared" si="35"/>
        <v>0.42000000001280569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331.67</v>
      </c>
      <c r="D1579" s="1">
        <v>0</v>
      </c>
      <c r="E1579" s="1">
        <v>0</v>
      </c>
      <c r="F1579" s="1">
        <v>0</v>
      </c>
      <c r="G1579" s="2">
        <f t="shared" si="34"/>
        <v>33.167000000000002</v>
      </c>
      <c r="H1579" s="2">
        <f t="shared" si="35"/>
        <v>0.32999999999998408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15673</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1083075.54</v>
      </c>
      <c r="I16" s="170">
        <f>'PR-RAS'!E6</f>
        <v>1368499.5199999998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1077655.1100000001</v>
      </c>
      <c r="I17" s="170">
        <f>'PR-RAS'!E151</f>
        <v>1352638.4100000001</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5822.1900000000096</v>
      </c>
      <c r="I18" s="170">
        <f>'PR-RAS'!E645</f>
        <v>1869.4199999995344</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223494.96</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227500.37000000011</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7777.28</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219723.09000000003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271" zoomScaleNormal="100" workbookViewId="0">
      <selection activeCell="E293" sqref="E29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1083075.54</v>
      </c>
      <c r="E6" s="51">
        <f>E7+E44+E50+E82+E106+E124+E133+E139</f>
        <v>1368499.5199999998</v>
      </c>
      <c r="F6" s="52">
        <f t="shared" ref="F6:F131" si="0">IF(D6&lt;&gt;0,IF(E6/D6&gt;=100,"&gt;&gt;100",E6/D6*100),"-")</f>
        <v>126.35309998783646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935944.27</v>
      </c>
      <c r="E50" s="51">
        <f>E51+E54+E59+E62+E65+E68+E71+E74+E77</f>
        <v>1225606.75</v>
      </c>
      <c r="F50" s="52">
        <f t="shared" si="0"/>
        <v>130.94868885729701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933289.81</v>
      </c>
      <c r="E68" s="51">
        <f t="shared" si="15"/>
        <v>1225606.75</v>
      </c>
      <c r="F68" s="52">
        <f t="shared" si="0"/>
        <v>131.32113271439232</v>
      </c>
    </row>
    <row r="69" spans="1:6" ht="12.75" customHeight="1" x14ac:dyDescent="0.2">
      <c r="A69" s="53" t="s">
        <v>184</v>
      </c>
      <c r="B69" s="85" t="s">
        <v>185</v>
      </c>
      <c r="C69" s="50" t="s">
        <v>184</v>
      </c>
      <c r="D69" s="242">
        <v>933289.81</v>
      </c>
      <c r="E69" s="242">
        <v>1219220.75</v>
      </c>
      <c r="F69" s="52">
        <f t="shared" si="0"/>
        <v>130.63688652081177</v>
      </c>
    </row>
    <row r="70" spans="1:6" ht="24" x14ac:dyDescent="0.2">
      <c r="A70" s="53" t="s">
        <v>186</v>
      </c>
      <c r="B70" s="85" t="s">
        <v>187</v>
      </c>
      <c r="C70" s="50" t="s">
        <v>186</v>
      </c>
      <c r="D70" s="242">
        <v>0</v>
      </c>
      <c r="E70" s="242">
        <v>6386</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2654.46</v>
      </c>
      <c r="E77" s="51">
        <f t="shared" si="18"/>
        <v>0</v>
      </c>
      <c r="F77" s="52">
        <f t="shared" si="0"/>
        <v>0</v>
      </c>
    </row>
    <row r="78" spans="1:6" ht="12.75" customHeight="1" x14ac:dyDescent="0.2">
      <c r="A78" s="53">
        <v>6391</v>
      </c>
      <c r="B78" s="85" t="s">
        <v>202</v>
      </c>
      <c r="C78" s="50" t="s">
        <v>203</v>
      </c>
      <c r="D78" s="242">
        <v>2654.46</v>
      </c>
      <c r="E78" s="242"/>
      <c r="F78" s="52">
        <f t="shared" si="0"/>
        <v>0</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46734.8</v>
      </c>
      <c r="E106" s="51">
        <f t="shared" si="23"/>
        <v>39588.67</v>
      </c>
      <c r="F106" s="52">
        <f t="shared" si="0"/>
        <v>84.709188869964123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46734.8</v>
      </c>
      <c r="E112" s="51">
        <f t="shared" si="25"/>
        <v>39588.67</v>
      </c>
      <c r="F112" s="52">
        <f t="shared" si="0"/>
        <v>84.709188869964123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46734.8</v>
      </c>
      <c r="E117" s="242">
        <v>39588.67</v>
      </c>
      <c r="F117" s="52">
        <f t="shared" si="0"/>
        <v>84.709188869964123</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12073.54</v>
      </c>
      <c r="E124" s="51">
        <f t="shared" si="27"/>
        <v>9434.18</v>
      </c>
      <c r="F124" s="52">
        <f t="shared" si="0"/>
        <v>78.139302971622243</v>
      </c>
    </row>
    <row r="125" spans="1:6" ht="12.75" customHeight="1" x14ac:dyDescent="0.2">
      <c r="A125" s="53">
        <v>661</v>
      </c>
      <c r="B125" s="86" t="s">
        <v>296</v>
      </c>
      <c r="C125" s="50" t="s">
        <v>297</v>
      </c>
      <c r="D125" s="51">
        <f t="shared" ref="D125:E125" si="28">SUM(D126:D127)</f>
        <v>5917.77</v>
      </c>
      <c r="E125" s="51">
        <f t="shared" si="28"/>
        <v>7114.18</v>
      </c>
      <c r="F125" s="52">
        <f t="shared" si="0"/>
        <v>120.21724399562672</v>
      </c>
    </row>
    <row r="126" spans="1:6" ht="12.75" customHeight="1" x14ac:dyDescent="0.2">
      <c r="A126" s="53">
        <v>6614</v>
      </c>
      <c r="B126" s="86" t="s">
        <v>298</v>
      </c>
      <c r="C126" s="50" t="s">
        <v>299</v>
      </c>
      <c r="D126" s="242">
        <v>134.1</v>
      </c>
      <c r="E126" s="242">
        <v>318.05</v>
      </c>
      <c r="F126" s="52">
        <f t="shared" si="0"/>
        <v>237.17375093214019</v>
      </c>
    </row>
    <row r="127" spans="1:6" ht="12.75" customHeight="1" x14ac:dyDescent="0.2">
      <c r="A127" s="53">
        <v>6615</v>
      </c>
      <c r="B127" s="86" t="s">
        <v>300</v>
      </c>
      <c r="C127" s="50" t="s">
        <v>301</v>
      </c>
      <c r="D127" s="242">
        <v>5783.67</v>
      </c>
      <c r="E127" s="242">
        <v>6796.13</v>
      </c>
      <c r="F127" s="52">
        <f t="shared" si="0"/>
        <v>117.50549391649247</v>
      </c>
    </row>
    <row r="128" spans="1:6" ht="24" x14ac:dyDescent="0.2">
      <c r="A128" s="53">
        <v>663</v>
      </c>
      <c r="B128" s="231" t="s">
        <v>302</v>
      </c>
      <c r="C128" s="50" t="s">
        <v>303</v>
      </c>
      <c r="D128" s="51">
        <f t="shared" ref="D128:E128" si="29">SUM(D129:D132)</f>
        <v>6155.77</v>
      </c>
      <c r="E128" s="51">
        <f t="shared" si="29"/>
        <v>2320</v>
      </c>
      <c r="F128" s="52">
        <f t="shared" si="0"/>
        <v>37.688217720934993</v>
      </c>
    </row>
    <row r="129" spans="1:6" ht="12.75" customHeight="1" x14ac:dyDescent="0.2">
      <c r="A129" s="53">
        <v>6631</v>
      </c>
      <c r="B129" s="86" t="s">
        <v>304</v>
      </c>
      <c r="C129" s="50" t="s">
        <v>305</v>
      </c>
      <c r="D129" s="242">
        <v>6155.77</v>
      </c>
      <c r="E129" s="242">
        <v>2320</v>
      </c>
      <c r="F129" s="52">
        <f t="shared" si="0"/>
        <v>37.688217720934993</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88322.93</v>
      </c>
      <c r="E133" s="51">
        <f t="shared" si="30"/>
        <v>93869.92</v>
      </c>
      <c r="F133" s="52">
        <f t="shared" ref="F133:F223" si="31">IF(D133&lt;&gt;0,IF(E133/D133&gt;=100,"&gt;&gt;100",E133/D133*100),"-")</f>
        <v>106.28035098020412</v>
      </c>
    </row>
    <row r="134" spans="1:6" ht="24" x14ac:dyDescent="0.2">
      <c r="A134" s="53">
        <v>671</v>
      </c>
      <c r="B134" s="232" t="s">
        <v>314</v>
      </c>
      <c r="C134" s="50" t="s">
        <v>315</v>
      </c>
      <c r="D134" s="51">
        <f t="shared" ref="D134:E134" si="32">SUM(D135:D137)</f>
        <v>88322.93</v>
      </c>
      <c r="E134" s="51">
        <f t="shared" si="32"/>
        <v>93869.92</v>
      </c>
      <c r="F134" s="52">
        <f t="shared" si="31"/>
        <v>106.28035098020412</v>
      </c>
    </row>
    <row r="135" spans="1:6" ht="12.75" customHeight="1" x14ac:dyDescent="0.2">
      <c r="A135" s="53">
        <v>6711</v>
      </c>
      <c r="B135" s="85" t="s">
        <v>316</v>
      </c>
      <c r="C135" s="50" t="s">
        <v>317</v>
      </c>
      <c r="D135" s="242">
        <v>88322.93</v>
      </c>
      <c r="E135" s="242">
        <v>93831.4</v>
      </c>
      <c r="F135" s="52">
        <f t="shared" si="31"/>
        <v>106.23673829661222</v>
      </c>
    </row>
    <row r="136" spans="1:6" ht="24" x14ac:dyDescent="0.2">
      <c r="A136" s="53">
        <v>6712</v>
      </c>
      <c r="B136" s="232" t="s">
        <v>318</v>
      </c>
      <c r="C136" s="50" t="s">
        <v>319</v>
      </c>
      <c r="D136" s="242">
        <v>0</v>
      </c>
      <c r="E136" s="242">
        <v>38.520000000000003</v>
      </c>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1077655.1100000001</v>
      </c>
      <c r="E151" s="51">
        <f t="shared" si="35"/>
        <v>1352638.4100000001</v>
      </c>
      <c r="F151" s="52">
        <f t="shared" si="31"/>
        <v>125.51681864154108</v>
      </c>
    </row>
    <row r="152" spans="1:6" ht="12.75" customHeight="1" x14ac:dyDescent="0.2">
      <c r="A152" s="53">
        <v>31</v>
      </c>
      <c r="B152" s="85" t="s">
        <v>349</v>
      </c>
      <c r="C152" s="50" t="s">
        <v>35</v>
      </c>
      <c r="D152" s="51">
        <f t="shared" ref="D152:E152" si="36">D153+D158+D159</f>
        <v>836945.52</v>
      </c>
      <c r="E152" s="51">
        <f t="shared" si="36"/>
        <v>1133276.94</v>
      </c>
      <c r="F152" s="52">
        <f t="shared" si="31"/>
        <v>135.40629741348039</v>
      </c>
    </row>
    <row r="153" spans="1:6" ht="12.75" customHeight="1" x14ac:dyDescent="0.2">
      <c r="A153" s="53">
        <v>311</v>
      </c>
      <c r="B153" s="85" t="s">
        <v>350</v>
      </c>
      <c r="C153" s="50" t="s">
        <v>351</v>
      </c>
      <c r="D153" s="51">
        <f t="shared" ref="D153:E153" si="37">SUM(D154:D157)</f>
        <v>699864.66999999993</v>
      </c>
      <c r="E153" s="51">
        <f t="shared" si="37"/>
        <v>943101.12</v>
      </c>
      <c r="F153" s="52">
        <f t="shared" si="31"/>
        <v>134.75478337833516</v>
      </c>
    </row>
    <row r="154" spans="1:6" ht="12.75" customHeight="1" x14ac:dyDescent="0.2">
      <c r="A154" s="53">
        <v>3111</v>
      </c>
      <c r="B154" s="85" t="s">
        <v>352</v>
      </c>
      <c r="C154" s="50" t="s">
        <v>353</v>
      </c>
      <c r="D154" s="242">
        <v>667810.85</v>
      </c>
      <c r="E154" s="242">
        <v>895131.84</v>
      </c>
      <c r="F154" s="52">
        <f t="shared" si="31"/>
        <v>134.03972696759868</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32053.82</v>
      </c>
      <c r="E156" s="242">
        <v>47969.279999999999</v>
      </c>
      <c r="F156" s="52">
        <f t="shared" si="31"/>
        <v>149.65230353199712</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27906.79</v>
      </c>
      <c r="E158" s="242">
        <v>41642.870000000003</v>
      </c>
      <c r="F158" s="52">
        <f t="shared" si="31"/>
        <v>149.2212827057501</v>
      </c>
    </row>
    <row r="159" spans="1:6" ht="12.75" customHeight="1" x14ac:dyDescent="0.2">
      <c r="A159" s="53">
        <v>313</v>
      </c>
      <c r="B159" s="85" t="s">
        <v>362</v>
      </c>
      <c r="C159" s="50" t="s">
        <v>363</v>
      </c>
      <c r="D159" s="51">
        <f t="shared" ref="D159:E159" si="38">SUM(D160:D162)</f>
        <v>109174.06</v>
      </c>
      <c r="E159" s="51">
        <f t="shared" si="38"/>
        <v>148532.95000000001</v>
      </c>
      <c r="F159" s="52">
        <f t="shared" si="31"/>
        <v>136.0515034432172</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109153.27</v>
      </c>
      <c r="E161" s="242">
        <v>148532.95000000001</v>
      </c>
      <c r="F161" s="52">
        <f t="shared" si="31"/>
        <v>136.07741664541979</v>
      </c>
    </row>
    <row r="162" spans="1:6" ht="12.75" customHeight="1" x14ac:dyDescent="0.2">
      <c r="A162" s="53">
        <v>3133</v>
      </c>
      <c r="B162" s="85" t="s">
        <v>367</v>
      </c>
      <c r="C162" s="50" t="s">
        <v>368</v>
      </c>
      <c r="D162" s="242">
        <v>20.79</v>
      </c>
      <c r="E162" s="242"/>
      <c r="F162" s="52">
        <f t="shared" si="31"/>
        <v>0</v>
      </c>
    </row>
    <row r="163" spans="1:6" ht="12.75" customHeight="1" x14ac:dyDescent="0.2">
      <c r="A163" s="53">
        <v>32</v>
      </c>
      <c r="B163" s="85" t="s">
        <v>369</v>
      </c>
      <c r="C163" s="50" t="s">
        <v>370</v>
      </c>
      <c r="D163" s="51">
        <f t="shared" ref="D163:E163" si="39">D164+D169+D177+D187+D188</f>
        <v>238534.34</v>
      </c>
      <c r="E163" s="51">
        <f t="shared" si="39"/>
        <v>217835.87000000002</v>
      </c>
      <c r="F163" s="52">
        <f t="shared" si="31"/>
        <v>91.322645619913686</v>
      </c>
    </row>
    <row r="164" spans="1:6" ht="12.75" customHeight="1" x14ac:dyDescent="0.2">
      <c r="A164" s="53">
        <v>321</v>
      </c>
      <c r="B164" s="85" t="s">
        <v>371</v>
      </c>
      <c r="C164" s="50" t="s">
        <v>372</v>
      </c>
      <c r="D164" s="51">
        <f t="shared" ref="D164:E164" si="40">SUM(D165:D168)</f>
        <v>71316.070000000007</v>
      </c>
      <c r="E164" s="51">
        <f t="shared" si="40"/>
        <v>68290.300000000017</v>
      </c>
      <c r="F164" s="52">
        <f t="shared" si="31"/>
        <v>95.757239567463557</v>
      </c>
    </row>
    <row r="165" spans="1:6" ht="12.75" customHeight="1" x14ac:dyDescent="0.2">
      <c r="A165" s="53">
        <v>3211</v>
      </c>
      <c r="B165" s="85" t="s">
        <v>373</v>
      </c>
      <c r="C165" s="50" t="s">
        <v>374</v>
      </c>
      <c r="D165" s="242">
        <v>11731.56</v>
      </c>
      <c r="E165" s="242">
        <v>8390.9599999999991</v>
      </c>
      <c r="F165" s="52">
        <f t="shared" si="31"/>
        <v>71.524673615444144</v>
      </c>
    </row>
    <row r="166" spans="1:6" ht="12.75" customHeight="1" x14ac:dyDescent="0.2">
      <c r="A166" s="53">
        <v>3212</v>
      </c>
      <c r="B166" s="85" t="s">
        <v>375</v>
      </c>
      <c r="C166" s="50" t="s">
        <v>376</v>
      </c>
      <c r="D166" s="242">
        <v>57810.91</v>
      </c>
      <c r="E166" s="242">
        <v>57792.36</v>
      </c>
      <c r="F166" s="52">
        <f t="shared" si="31"/>
        <v>99.967912631024134</v>
      </c>
    </row>
    <row r="167" spans="1:6" ht="12.75" customHeight="1" x14ac:dyDescent="0.2">
      <c r="A167" s="53">
        <v>3213</v>
      </c>
      <c r="B167" s="85" t="s">
        <v>377</v>
      </c>
      <c r="C167" s="50" t="s">
        <v>378</v>
      </c>
      <c r="D167" s="242">
        <v>498</v>
      </c>
      <c r="E167" s="242">
        <v>803.38</v>
      </c>
      <c r="F167" s="52">
        <f t="shared" si="31"/>
        <v>161.32128514056225</v>
      </c>
    </row>
    <row r="168" spans="1:6" ht="12.75" customHeight="1" x14ac:dyDescent="0.2">
      <c r="A168" s="53">
        <v>3214</v>
      </c>
      <c r="B168" s="85" t="s">
        <v>379</v>
      </c>
      <c r="C168" s="50" t="s">
        <v>380</v>
      </c>
      <c r="D168" s="242">
        <v>1275.5999999999999</v>
      </c>
      <c r="E168" s="242">
        <v>1303.5999999999999</v>
      </c>
      <c r="F168" s="52">
        <f t="shared" si="31"/>
        <v>102.19504546879901</v>
      </c>
    </row>
    <row r="169" spans="1:6" ht="12.75" customHeight="1" x14ac:dyDescent="0.2">
      <c r="A169" s="53">
        <v>322</v>
      </c>
      <c r="B169" s="85" t="s">
        <v>381</v>
      </c>
      <c r="C169" s="50" t="s">
        <v>382</v>
      </c>
      <c r="D169" s="51">
        <f t="shared" ref="D169:E169" si="41">SUM(D170:D176)</f>
        <v>100964.55</v>
      </c>
      <c r="E169" s="51">
        <f t="shared" si="41"/>
        <v>95634.35</v>
      </c>
      <c r="F169" s="52">
        <f t="shared" si="31"/>
        <v>94.720721282866123</v>
      </c>
    </row>
    <row r="170" spans="1:6" ht="12.75" customHeight="1" x14ac:dyDescent="0.2">
      <c r="A170" s="53">
        <v>3221</v>
      </c>
      <c r="B170" s="85" t="s">
        <v>383</v>
      </c>
      <c r="C170" s="50" t="s">
        <v>384</v>
      </c>
      <c r="D170" s="242">
        <v>6985.37</v>
      </c>
      <c r="E170" s="242">
        <v>8404.84</v>
      </c>
      <c r="F170" s="52">
        <f t="shared" si="31"/>
        <v>120.32061293818366</v>
      </c>
    </row>
    <row r="171" spans="1:6" ht="12.75" customHeight="1" x14ac:dyDescent="0.2">
      <c r="A171" s="53">
        <v>3222</v>
      </c>
      <c r="B171" s="85" t="s">
        <v>385</v>
      </c>
      <c r="C171" s="50" t="s">
        <v>386</v>
      </c>
      <c r="D171" s="242">
        <v>46062.91</v>
      </c>
      <c r="E171" s="242">
        <v>50062.25</v>
      </c>
      <c r="F171" s="52">
        <f t="shared" si="31"/>
        <v>108.68234334304974</v>
      </c>
    </row>
    <row r="172" spans="1:6" ht="12.75" customHeight="1" x14ac:dyDescent="0.2">
      <c r="A172" s="53">
        <v>3223</v>
      </c>
      <c r="B172" s="85" t="s">
        <v>387</v>
      </c>
      <c r="C172" s="50" t="s">
        <v>388</v>
      </c>
      <c r="D172" s="242">
        <v>44658.49</v>
      </c>
      <c r="E172" s="242">
        <v>36184.47</v>
      </c>
      <c r="F172" s="52">
        <f t="shared" si="31"/>
        <v>81.024839845682209</v>
      </c>
    </row>
    <row r="173" spans="1:6" ht="12.75" customHeight="1" x14ac:dyDescent="0.2">
      <c r="A173" s="53">
        <v>3224</v>
      </c>
      <c r="B173" s="85" t="s">
        <v>389</v>
      </c>
      <c r="C173" s="50" t="s">
        <v>390</v>
      </c>
      <c r="D173" s="242">
        <v>866.47</v>
      </c>
      <c r="E173" s="242">
        <v>589.91</v>
      </c>
      <c r="F173" s="52">
        <f t="shared" si="31"/>
        <v>68.08198783570117</v>
      </c>
    </row>
    <row r="174" spans="1:6" ht="12.75" customHeight="1" x14ac:dyDescent="0.2">
      <c r="A174" s="53">
        <v>3225</v>
      </c>
      <c r="B174" s="85" t="s">
        <v>391</v>
      </c>
      <c r="C174" s="50" t="s">
        <v>392</v>
      </c>
      <c r="D174" s="242">
        <v>2192.7199999999998</v>
      </c>
      <c r="E174" s="242">
        <v>318.63</v>
      </c>
      <c r="F174" s="52">
        <f t="shared" si="31"/>
        <v>14.531267102046774</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198.59</v>
      </c>
      <c r="E176" s="242">
        <v>74.25</v>
      </c>
      <c r="F176" s="52">
        <f t="shared" si="31"/>
        <v>37.388589556372423</v>
      </c>
    </row>
    <row r="177" spans="1:6" ht="12.75" customHeight="1" x14ac:dyDescent="0.2">
      <c r="A177" s="53">
        <v>323</v>
      </c>
      <c r="B177" s="85" t="s">
        <v>397</v>
      </c>
      <c r="C177" s="50" t="s">
        <v>398</v>
      </c>
      <c r="D177" s="51">
        <f t="shared" ref="D177:E177" si="42">SUM(D178:D186)</f>
        <v>42965.46</v>
      </c>
      <c r="E177" s="51">
        <f t="shared" si="42"/>
        <v>29477.64</v>
      </c>
      <c r="F177" s="52">
        <f t="shared" si="31"/>
        <v>68.607760745491845</v>
      </c>
    </row>
    <row r="178" spans="1:6" ht="12.75" customHeight="1" x14ac:dyDescent="0.2">
      <c r="A178" s="53">
        <v>3231</v>
      </c>
      <c r="B178" s="85" t="s">
        <v>399</v>
      </c>
      <c r="C178" s="50" t="s">
        <v>400</v>
      </c>
      <c r="D178" s="242">
        <v>3386.09</v>
      </c>
      <c r="E178" s="242">
        <v>6300.32</v>
      </c>
      <c r="F178" s="52">
        <f t="shared" si="31"/>
        <v>186.0647531518654</v>
      </c>
    </row>
    <row r="179" spans="1:6" ht="12.75" customHeight="1" x14ac:dyDescent="0.2">
      <c r="A179" s="53">
        <v>3232</v>
      </c>
      <c r="B179" s="85" t="s">
        <v>401</v>
      </c>
      <c r="C179" s="50" t="s">
        <v>402</v>
      </c>
      <c r="D179" s="242">
        <v>4143.3599999999997</v>
      </c>
      <c r="E179" s="242">
        <v>1697.6</v>
      </c>
      <c r="F179" s="52">
        <f t="shared" si="31"/>
        <v>40.971578622181035</v>
      </c>
    </row>
    <row r="180" spans="1:6" ht="12.75" customHeight="1" x14ac:dyDescent="0.2">
      <c r="A180" s="53">
        <v>3233</v>
      </c>
      <c r="B180" s="85" t="s">
        <v>403</v>
      </c>
      <c r="C180" s="50" t="s">
        <v>404</v>
      </c>
      <c r="D180" s="242">
        <v>63.72</v>
      </c>
      <c r="E180" s="242">
        <v>403.1</v>
      </c>
      <c r="F180" s="52">
        <f t="shared" si="31"/>
        <v>632.61142498430638</v>
      </c>
    </row>
    <row r="181" spans="1:6" ht="12.75" customHeight="1" x14ac:dyDescent="0.2">
      <c r="A181" s="53">
        <v>3234</v>
      </c>
      <c r="B181" s="85" t="s">
        <v>405</v>
      </c>
      <c r="C181" s="50" t="s">
        <v>406</v>
      </c>
      <c r="D181" s="242">
        <v>4781.04</v>
      </c>
      <c r="E181" s="242">
        <v>3885.57</v>
      </c>
      <c r="F181" s="52">
        <f t="shared" si="31"/>
        <v>81.270393052557608</v>
      </c>
    </row>
    <row r="182" spans="1:6" ht="12.75" customHeight="1" x14ac:dyDescent="0.2">
      <c r="A182" s="53">
        <v>3235</v>
      </c>
      <c r="B182" s="85" t="s">
        <v>407</v>
      </c>
      <c r="C182" s="50" t="s">
        <v>408</v>
      </c>
      <c r="D182" s="242">
        <v>1166.33</v>
      </c>
      <c r="E182" s="242">
        <v>1162.58</v>
      </c>
      <c r="F182" s="52">
        <f t="shared" si="31"/>
        <v>99.678478646695197</v>
      </c>
    </row>
    <row r="183" spans="1:6" ht="12.75" customHeight="1" x14ac:dyDescent="0.2">
      <c r="A183" s="53">
        <v>3236</v>
      </c>
      <c r="B183" s="85" t="s">
        <v>409</v>
      </c>
      <c r="C183" s="50" t="s">
        <v>410</v>
      </c>
      <c r="D183" s="242">
        <v>1552.13</v>
      </c>
      <c r="E183" s="242">
        <v>2170.5100000000002</v>
      </c>
      <c r="F183" s="52">
        <f t="shared" si="31"/>
        <v>139.84073498998151</v>
      </c>
    </row>
    <row r="184" spans="1:6" ht="12.75" customHeight="1" x14ac:dyDescent="0.2">
      <c r="A184" s="53">
        <v>3237</v>
      </c>
      <c r="B184" s="85" t="s">
        <v>411</v>
      </c>
      <c r="C184" s="50" t="s">
        <v>412</v>
      </c>
      <c r="D184" s="242">
        <v>8824.86</v>
      </c>
      <c r="E184" s="242">
        <v>5486.68</v>
      </c>
      <c r="F184" s="52">
        <f t="shared" si="31"/>
        <v>62.172997645288419</v>
      </c>
    </row>
    <row r="185" spans="1:6" ht="12.75" customHeight="1" x14ac:dyDescent="0.2">
      <c r="A185" s="53">
        <v>3238</v>
      </c>
      <c r="B185" s="85" t="s">
        <v>413</v>
      </c>
      <c r="C185" s="50" t="s">
        <v>414</v>
      </c>
      <c r="D185" s="242">
        <v>818.59</v>
      </c>
      <c r="E185" s="242">
        <v>1034.5899999999999</v>
      </c>
      <c r="F185" s="52">
        <f t="shared" si="31"/>
        <v>126.38683590075617</v>
      </c>
    </row>
    <row r="186" spans="1:6" ht="12.75" customHeight="1" x14ac:dyDescent="0.2">
      <c r="A186" s="53">
        <v>3239</v>
      </c>
      <c r="B186" s="85" t="s">
        <v>415</v>
      </c>
      <c r="C186" s="50" t="s">
        <v>416</v>
      </c>
      <c r="D186" s="242">
        <v>18229.34</v>
      </c>
      <c r="E186" s="242">
        <v>7336.69</v>
      </c>
      <c r="F186" s="52">
        <f t="shared" si="31"/>
        <v>40.246602455162936</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23288.26</v>
      </c>
      <c r="E188" s="51">
        <f t="shared" si="43"/>
        <v>24433.579999999998</v>
      </c>
      <c r="F188" s="52">
        <f t="shared" si="31"/>
        <v>104.91801448455145</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308.95999999999998</v>
      </c>
      <c r="E190" s="242">
        <v>484.44</v>
      </c>
      <c r="F190" s="52">
        <f t="shared" si="31"/>
        <v>156.79699637493528</v>
      </c>
    </row>
    <row r="191" spans="1:6" ht="12.75" customHeight="1" x14ac:dyDescent="0.2">
      <c r="A191" s="53">
        <v>3293</v>
      </c>
      <c r="B191" s="85" t="s">
        <v>425</v>
      </c>
      <c r="C191" s="50" t="s">
        <v>426</v>
      </c>
      <c r="D191" s="242">
        <v>0</v>
      </c>
      <c r="E191" s="242"/>
      <c r="F191" s="52" t="str">
        <f t="shared" si="31"/>
        <v>-</v>
      </c>
    </row>
    <row r="192" spans="1:6" ht="12.75" customHeight="1" x14ac:dyDescent="0.2">
      <c r="A192" s="53">
        <v>3294</v>
      </c>
      <c r="B192" s="85" t="s">
        <v>427</v>
      </c>
      <c r="C192" s="50" t="s">
        <v>428</v>
      </c>
      <c r="D192" s="242">
        <v>1089.6300000000001</v>
      </c>
      <c r="E192" s="242">
        <v>1041.3599999999999</v>
      </c>
      <c r="F192" s="52">
        <f t="shared" si="31"/>
        <v>95.57005589053162</v>
      </c>
    </row>
    <row r="193" spans="1:6" ht="12.75" customHeight="1" x14ac:dyDescent="0.2">
      <c r="A193" s="53">
        <v>3295</v>
      </c>
      <c r="B193" s="85" t="s">
        <v>429</v>
      </c>
      <c r="C193" s="50" t="s">
        <v>430</v>
      </c>
      <c r="D193" s="242">
        <v>0</v>
      </c>
      <c r="E193" s="242">
        <v>1898.55</v>
      </c>
      <c r="F193" s="52" t="str">
        <f t="shared" si="31"/>
        <v>-</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21889.67</v>
      </c>
      <c r="E195" s="242">
        <v>21009.23</v>
      </c>
      <c r="F195" s="52">
        <f t="shared" si="31"/>
        <v>95.97782881148963</v>
      </c>
    </row>
    <row r="196" spans="1:6" ht="12.75" customHeight="1" x14ac:dyDescent="0.2">
      <c r="A196" s="53">
        <v>34</v>
      </c>
      <c r="B196" s="232" t="s">
        <v>435</v>
      </c>
      <c r="C196" s="50" t="s">
        <v>436</v>
      </c>
      <c r="D196" s="51">
        <f t="shared" ref="D196:E196" si="44">D197+D202+D210</f>
        <v>1300.29</v>
      </c>
      <c r="E196" s="51">
        <f t="shared" si="44"/>
        <v>688.6</v>
      </c>
      <c r="F196" s="52">
        <f t="shared" si="31"/>
        <v>52.957417191549581</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1300.29</v>
      </c>
      <c r="E210" s="51">
        <f t="shared" si="47"/>
        <v>688.6</v>
      </c>
      <c r="F210" s="52">
        <f t="shared" si="31"/>
        <v>52.957417191549581</v>
      </c>
    </row>
    <row r="211" spans="1:6" ht="12.75" customHeight="1" x14ac:dyDescent="0.2">
      <c r="A211" s="53">
        <v>3431</v>
      </c>
      <c r="B211" s="232" t="s">
        <v>465</v>
      </c>
      <c r="C211" s="50" t="s">
        <v>466</v>
      </c>
      <c r="D211" s="242">
        <v>800.87</v>
      </c>
      <c r="E211" s="242">
        <v>688.44</v>
      </c>
      <c r="F211" s="52">
        <f t="shared" si="31"/>
        <v>85.96151685042517</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499.42</v>
      </c>
      <c r="E213" s="242">
        <v>0.16</v>
      </c>
      <c r="F213" s="52">
        <f t="shared" si="31"/>
        <v>3.2037163109206679E-2</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874.96</v>
      </c>
      <c r="E263" s="51">
        <f t="shared" si="68"/>
        <v>837</v>
      </c>
      <c r="F263" s="52">
        <f t="shared" ref="F263:F267" si="69">IF(D263&lt;&gt;0,IF(E263/D263&gt;=100,"&gt;&gt;100",E263/D263*100),"-")</f>
        <v>95.661515955015091</v>
      </c>
    </row>
    <row r="264" spans="1:6" ht="12.75" customHeight="1" x14ac:dyDescent="0.2">
      <c r="A264" s="53">
        <v>381</v>
      </c>
      <c r="B264" s="85" t="s">
        <v>567</v>
      </c>
      <c r="C264" s="50" t="s">
        <v>568</v>
      </c>
      <c r="D264" s="51">
        <f t="shared" ref="D264:E264" si="70">SUM(D265:D267)</f>
        <v>874.96</v>
      </c>
      <c r="E264" s="51">
        <f t="shared" si="70"/>
        <v>837</v>
      </c>
      <c r="F264" s="52">
        <f t="shared" si="69"/>
        <v>95.661515955015091</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874.96</v>
      </c>
      <c r="E266" s="242">
        <v>837</v>
      </c>
      <c r="F266" s="52">
        <f t="shared" si="69"/>
        <v>95.661515955015091</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1077655.1100000001</v>
      </c>
      <c r="E289" s="51">
        <f t="shared" si="79"/>
        <v>1352638.4100000001</v>
      </c>
      <c r="F289" s="52">
        <f t="shared" si="76"/>
        <v>125.51681864154108</v>
      </c>
    </row>
    <row r="290" spans="1:6" ht="12.75" customHeight="1" x14ac:dyDescent="0.2">
      <c r="A290" s="53" t="s">
        <v>608</v>
      </c>
      <c r="B290" s="85" t="s">
        <v>619</v>
      </c>
      <c r="C290" s="50" t="s">
        <v>620</v>
      </c>
      <c r="D290" s="51">
        <f>IF(D6&gt;=D289,D6-D289,0)</f>
        <v>5420.4299999999348</v>
      </c>
      <c r="E290" s="51">
        <f>IF(E6&gt;=E289,E6-E289,0)</f>
        <v>15861.109999999637</v>
      </c>
      <c r="F290" s="52">
        <f t="shared" si="76"/>
        <v>292.61719088706667</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4102.18</v>
      </c>
      <c r="E292" s="242">
        <v>0</v>
      </c>
      <c r="F292" s="52">
        <f t="shared" si="76"/>
        <v>0</v>
      </c>
    </row>
    <row r="293" spans="1:6" ht="12.75" customHeight="1" x14ac:dyDescent="0.2">
      <c r="A293" s="53">
        <v>92221</v>
      </c>
      <c r="B293" s="85" t="s">
        <v>625</v>
      </c>
      <c r="C293" s="50" t="s">
        <v>626</v>
      </c>
      <c r="D293" s="242">
        <v>0</v>
      </c>
      <c r="E293" s="242">
        <v>1430.58</v>
      </c>
      <c r="F293" s="52" t="str">
        <f t="shared" si="76"/>
        <v>-</v>
      </c>
    </row>
    <row r="294" spans="1:6" ht="12.75" customHeight="1" x14ac:dyDescent="0.2">
      <c r="A294" s="53">
        <v>96</v>
      </c>
      <c r="B294" s="85" t="s">
        <v>627</v>
      </c>
      <c r="C294" s="50" t="s">
        <v>628</v>
      </c>
      <c r="D294" s="242">
        <v>469.89</v>
      </c>
      <c r="E294" s="242">
        <v>313.13</v>
      </c>
      <c r="F294" s="52">
        <f t="shared" si="76"/>
        <v>66.639000617165721</v>
      </c>
    </row>
    <row r="295" spans="1:6" ht="24" x14ac:dyDescent="0.2">
      <c r="A295" s="53">
        <v>9661</v>
      </c>
      <c r="B295" s="85" t="s">
        <v>629</v>
      </c>
      <c r="C295" s="50" t="s">
        <v>630</v>
      </c>
      <c r="D295" s="242">
        <v>107.2</v>
      </c>
      <c r="E295" s="242">
        <v>317.26</v>
      </c>
      <c r="F295" s="52">
        <f t="shared" si="76"/>
        <v>295.95149253731341</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3700.4199999999996</v>
      </c>
      <c r="E350" s="51">
        <f t="shared" si="95"/>
        <v>12561.11</v>
      </c>
      <c r="F350" s="52">
        <f t="shared" si="81"/>
        <v>339.45092719204848</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3700.4199999999996</v>
      </c>
      <c r="E363" s="51">
        <f t="shared" si="99"/>
        <v>6175.11</v>
      </c>
      <c r="F363" s="52">
        <f t="shared" si="81"/>
        <v>166.87592219261597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3473.8199999999997</v>
      </c>
      <c r="E369" s="51">
        <f t="shared" si="101"/>
        <v>5804.92</v>
      </c>
      <c r="F369" s="52">
        <f t="shared" si="81"/>
        <v>167.10480105474664</v>
      </c>
    </row>
    <row r="370" spans="1:6" ht="12.75" customHeight="1" x14ac:dyDescent="0.2">
      <c r="A370" s="53">
        <v>4221</v>
      </c>
      <c r="B370" s="85" t="s">
        <v>674</v>
      </c>
      <c r="C370" s="50" t="s">
        <v>766</v>
      </c>
      <c r="D370" s="242">
        <v>1874.62</v>
      </c>
      <c r="E370" s="242">
        <v>743.89</v>
      </c>
      <c r="F370" s="52">
        <f t="shared" si="81"/>
        <v>39.682175587585746</v>
      </c>
    </row>
    <row r="371" spans="1:6" ht="12.75" customHeight="1" x14ac:dyDescent="0.2">
      <c r="A371" s="53">
        <v>4222</v>
      </c>
      <c r="B371" s="85" t="s">
        <v>767</v>
      </c>
      <c r="C371" s="50" t="s">
        <v>768</v>
      </c>
      <c r="D371" s="242">
        <v>0</v>
      </c>
      <c r="E371" s="242">
        <v>526.79999999999995</v>
      </c>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1599.2</v>
      </c>
      <c r="E374" s="242"/>
      <c r="F374" s="52">
        <f t="shared" si="81"/>
        <v>0</v>
      </c>
    </row>
    <row r="375" spans="1:6" ht="12.75" customHeight="1" x14ac:dyDescent="0.2">
      <c r="A375" s="53">
        <v>4226</v>
      </c>
      <c r="B375" s="85" t="s">
        <v>684</v>
      </c>
      <c r="C375" s="50" t="s">
        <v>772</v>
      </c>
      <c r="D375" s="242">
        <v>0</v>
      </c>
      <c r="E375" s="242">
        <v>3995.24</v>
      </c>
      <c r="F375" s="52" t="str">
        <f t="shared" si="81"/>
        <v>-</v>
      </c>
    </row>
    <row r="376" spans="1:6" ht="12.75" customHeight="1" x14ac:dyDescent="0.2">
      <c r="A376" s="53">
        <v>4227</v>
      </c>
      <c r="B376" s="232" t="s">
        <v>686</v>
      </c>
      <c r="C376" s="50" t="s">
        <v>773</v>
      </c>
      <c r="D376" s="242">
        <v>0</v>
      </c>
      <c r="E376" s="242">
        <v>538.99</v>
      </c>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226.6</v>
      </c>
      <c r="E383" s="51">
        <f t="shared" si="103"/>
        <v>370.19</v>
      </c>
      <c r="F383" s="52">
        <f t="shared" si="81"/>
        <v>163.36716681376876</v>
      </c>
    </row>
    <row r="384" spans="1:6" ht="12.75" customHeight="1" x14ac:dyDescent="0.2">
      <c r="A384" s="53">
        <v>4241</v>
      </c>
      <c r="B384" s="85" t="s">
        <v>783</v>
      </c>
      <c r="C384" s="50" t="s">
        <v>784</v>
      </c>
      <c r="D384" s="242">
        <v>226.6</v>
      </c>
      <c r="E384" s="242">
        <v>370.19</v>
      </c>
      <c r="F384" s="52">
        <f t="shared" si="81"/>
        <v>163.36716681376876</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6386</v>
      </c>
      <c r="F402" s="52" t="str">
        <f t="shared" si="81"/>
        <v>-</v>
      </c>
    </row>
    <row r="403" spans="1:6" ht="12.75" customHeight="1" x14ac:dyDescent="0.2">
      <c r="A403" s="53">
        <v>451</v>
      </c>
      <c r="B403" s="85" t="s">
        <v>811</v>
      </c>
      <c r="C403" s="50" t="s">
        <v>812</v>
      </c>
      <c r="D403" s="242">
        <v>0</v>
      </c>
      <c r="E403" s="242">
        <v>6386</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3700.4199999999996</v>
      </c>
      <c r="E408" s="51">
        <f t="shared" si="111"/>
        <v>12561.11</v>
      </c>
      <c r="F408" s="52">
        <f t="shared" si="81"/>
        <v>339.45092719204848</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1083075.54</v>
      </c>
      <c r="E412" s="51">
        <f>E6+E298</f>
        <v>1368499.5199999998</v>
      </c>
      <c r="F412" s="52">
        <f t="shared" si="81"/>
        <v>126.35309998783646</v>
      </c>
    </row>
    <row r="413" spans="1:6" ht="12.75" customHeight="1" x14ac:dyDescent="0.2">
      <c r="A413" s="53" t="s">
        <v>608</v>
      </c>
      <c r="B413" s="85" t="s">
        <v>831</v>
      </c>
      <c r="C413" s="50" t="s">
        <v>832</v>
      </c>
      <c r="D413" s="51">
        <f t="shared" ref="D413:E413" si="112">D289+D350</f>
        <v>1081355.53</v>
      </c>
      <c r="E413" s="51">
        <f t="shared" si="112"/>
        <v>1365199.5200000003</v>
      </c>
      <c r="F413" s="52">
        <f t="shared" si="81"/>
        <v>126.24890539007095</v>
      </c>
    </row>
    <row r="414" spans="1:6" ht="12.75" customHeight="1" x14ac:dyDescent="0.2">
      <c r="A414" s="53" t="s">
        <v>608</v>
      </c>
      <c r="B414" s="85" t="s">
        <v>833</v>
      </c>
      <c r="C414" s="50" t="s">
        <v>834</v>
      </c>
      <c r="D414" s="51">
        <f t="shared" ref="D414:E414" si="113">IF(D412&gt;=D413,D412-D413,0)</f>
        <v>1720.0100000000093</v>
      </c>
      <c r="E414" s="51">
        <f t="shared" si="113"/>
        <v>3299.9999999995343</v>
      </c>
      <c r="F414" s="52">
        <f t="shared" si="81"/>
        <v>191.85934965491575</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4102.18</v>
      </c>
      <c r="E416" s="51">
        <f t="shared" si="115"/>
        <v>0</v>
      </c>
      <c r="F416" s="52">
        <f t="shared" si="81"/>
        <v>0</v>
      </c>
    </row>
    <row r="417" spans="1:6" ht="12.75" customHeight="1" x14ac:dyDescent="0.2">
      <c r="A417" s="60" t="s">
        <v>837</v>
      </c>
      <c r="B417" s="85" t="s">
        <v>840</v>
      </c>
      <c r="C417" s="61" t="s">
        <v>841</v>
      </c>
      <c r="D417" s="51">
        <f t="shared" ref="D417:E417" si="116">IF(D293-D292+D410-D409&gt;=0,D293-D292+D410-D409,0)</f>
        <v>0</v>
      </c>
      <c r="E417" s="51">
        <f t="shared" si="116"/>
        <v>1430.58</v>
      </c>
      <c r="F417" s="52" t="str">
        <f t="shared" si="81"/>
        <v>-</v>
      </c>
    </row>
    <row r="418" spans="1:6" ht="12.75" customHeight="1" x14ac:dyDescent="0.2">
      <c r="A418" s="55" t="s">
        <v>842</v>
      </c>
      <c r="B418" s="233" t="s">
        <v>843</v>
      </c>
      <c r="C418" s="56" t="s">
        <v>844</v>
      </c>
      <c r="D418" s="62">
        <f t="shared" ref="D418:E418" si="117">D294+D411</f>
        <v>469.89</v>
      </c>
      <c r="E418" s="62">
        <f t="shared" si="117"/>
        <v>313.13</v>
      </c>
      <c r="F418" s="57">
        <f t="shared" si="81"/>
        <v>66.639000617165721</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1083075.54</v>
      </c>
      <c r="E639" s="51">
        <f t="shared" si="180"/>
        <v>1368499.5199999998</v>
      </c>
      <c r="F639" s="52">
        <f t="shared" si="119"/>
        <v>126.35309998783646</v>
      </c>
    </row>
    <row r="640" spans="1:6" ht="12.75" customHeight="1" x14ac:dyDescent="0.2">
      <c r="A640" s="53" t="s">
        <v>608</v>
      </c>
      <c r="B640" s="85" t="s">
        <v>1277</v>
      </c>
      <c r="C640" s="50" t="s">
        <v>1278</v>
      </c>
      <c r="D640" s="51">
        <f t="shared" ref="D640:E640" si="181">D413+D528</f>
        <v>1081355.53</v>
      </c>
      <c r="E640" s="51">
        <f t="shared" si="181"/>
        <v>1365199.5200000003</v>
      </c>
      <c r="F640" s="52">
        <f t="shared" si="119"/>
        <v>126.24890539007095</v>
      </c>
    </row>
    <row r="641" spans="1:6" ht="12.75" customHeight="1" x14ac:dyDescent="0.2">
      <c r="A641" s="53" t="s">
        <v>608</v>
      </c>
      <c r="B641" s="85" t="s">
        <v>1279</v>
      </c>
      <c r="C641" s="50" t="s">
        <v>1280</v>
      </c>
      <c r="D641" s="51">
        <f t="shared" ref="D641:E641" si="182">IF(D639&gt;=D640,D639-D640,0)</f>
        <v>1720.0100000000093</v>
      </c>
      <c r="E641" s="51">
        <f t="shared" si="182"/>
        <v>3299.9999999995343</v>
      </c>
      <c r="F641" s="52">
        <f t="shared" si="119"/>
        <v>191.85934965491575</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4102.18</v>
      </c>
      <c r="E643" s="51">
        <f t="shared" si="184"/>
        <v>0</v>
      </c>
      <c r="F643" s="52">
        <f t="shared" si="119"/>
        <v>0</v>
      </c>
    </row>
    <row r="644" spans="1:6" ht="24" x14ac:dyDescent="0.2">
      <c r="A644" s="60" t="s">
        <v>1285</v>
      </c>
      <c r="B644" s="85" t="s">
        <v>1286</v>
      </c>
      <c r="C644" s="61" t="s">
        <v>1285</v>
      </c>
      <c r="D644" s="51">
        <f t="shared" ref="D644:E644" si="185">IF(D417-D416+D638-D637&gt;=0,D417-D416+D638-D637,0)</f>
        <v>0</v>
      </c>
      <c r="E644" s="51">
        <f t="shared" si="185"/>
        <v>1430.58</v>
      </c>
      <c r="F644" s="52" t="str">
        <f t="shared" si="119"/>
        <v>-</v>
      </c>
    </row>
    <row r="645" spans="1:6" ht="24" x14ac:dyDescent="0.2">
      <c r="A645" s="53" t="s">
        <v>608</v>
      </c>
      <c r="B645" s="85" t="s">
        <v>1287</v>
      </c>
      <c r="C645" s="50" t="s">
        <v>1288</v>
      </c>
      <c r="D645" s="51">
        <f t="shared" ref="D645:E645" si="186">IF(D641+D643-D642-D644&gt;=0,D641+D643-D642-D644,0)</f>
        <v>5822.1900000000096</v>
      </c>
      <c r="E645" s="51">
        <f t="shared" si="186"/>
        <v>1869.4199999995344</v>
      </c>
      <c r="F645" s="52">
        <f t="shared" si="119"/>
        <v>32.10853647853353</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157374.71</v>
      </c>
      <c r="E647" s="243">
        <v>206805.2</v>
      </c>
      <c r="F647" s="57">
        <f t="shared" si="119"/>
        <v>131.409424042783</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12670.73</v>
      </c>
      <c r="E649" s="242">
        <v>14222.04</v>
      </c>
      <c r="F649" s="52">
        <f t="shared" ref="F649:F724" si="188">IF(D649&lt;&gt;0,IF(E649/D649&gt;=100,"&gt;&gt;100",E649/D649*100),"-")</f>
        <v>112.24325670265249</v>
      </c>
    </row>
    <row r="650" spans="1:6" ht="12.75" customHeight="1" x14ac:dyDescent="0.2">
      <c r="A650" s="53" t="s">
        <v>1296</v>
      </c>
      <c r="B650" s="85" t="s">
        <v>1297</v>
      </c>
      <c r="C650" s="50" t="s">
        <v>1296</v>
      </c>
      <c r="D650" s="242">
        <v>218386</v>
      </c>
      <c r="E650" s="242">
        <v>236562.34</v>
      </c>
      <c r="F650" s="52">
        <f t="shared" si="188"/>
        <v>108.32303352779024</v>
      </c>
    </row>
    <row r="651" spans="1:6" ht="12.75" customHeight="1" x14ac:dyDescent="0.2">
      <c r="A651" s="53" t="s">
        <v>1298</v>
      </c>
      <c r="B651" s="85" t="s">
        <v>1299</v>
      </c>
      <c r="C651" s="50" t="s">
        <v>1298</v>
      </c>
      <c r="D651" s="242">
        <v>211228.9</v>
      </c>
      <c r="E651" s="242">
        <v>230625.73</v>
      </c>
      <c r="F651" s="52">
        <f t="shared" si="188"/>
        <v>109.18284855907503</v>
      </c>
    </row>
    <row r="652" spans="1:6" ht="24" x14ac:dyDescent="0.2">
      <c r="A652" s="53">
        <v>11</v>
      </c>
      <c r="B652" s="85" t="s">
        <v>1300</v>
      </c>
      <c r="C652" s="50" t="s">
        <v>1301</v>
      </c>
      <c r="D652" s="51">
        <f t="shared" ref="D652:E652" si="189">+D649+D650-D651</f>
        <v>19827.830000000016</v>
      </c>
      <c r="E652" s="51">
        <f t="shared" si="189"/>
        <v>20158.649999999994</v>
      </c>
      <c r="F652" s="52">
        <f t="shared" si="188"/>
        <v>101.6684629634205</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88</v>
      </c>
      <c r="E654" s="262">
        <v>90</v>
      </c>
      <c r="F654" s="52">
        <f t="shared" si="188"/>
        <v>102.27272727272727</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80</v>
      </c>
      <c r="E656" s="262">
        <v>82</v>
      </c>
      <c r="F656" s="52">
        <f t="shared" si="188"/>
        <v>102.49999999999999</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929416.41</v>
      </c>
      <c r="E675" s="242">
        <v>1214524.1200000001</v>
      </c>
      <c r="F675" s="52">
        <f t="shared" si="188"/>
        <v>130.67599269094035</v>
      </c>
    </row>
    <row r="676" spans="1:6" ht="24" x14ac:dyDescent="0.2">
      <c r="A676" s="53">
        <v>63613</v>
      </c>
      <c r="B676" s="232" t="s">
        <v>1349</v>
      </c>
      <c r="C676" s="50" t="s">
        <v>1350</v>
      </c>
      <c r="D676" s="242">
        <v>3873.4</v>
      </c>
      <c r="E676" s="242">
        <v>4696.63</v>
      </c>
      <c r="F676" s="52">
        <f t="shared" si="188"/>
        <v>121.25342076728455</v>
      </c>
    </row>
    <row r="677" spans="1:6" ht="24" x14ac:dyDescent="0.2">
      <c r="A677" s="53">
        <v>63622</v>
      </c>
      <c r="B677" s="232" t="s">
        <v>1351</v>
      </c>
      <c r="C677" s="50" t="s">
        <v>1352</v>
      </c>
      <c r="D677" s="242">
        <v>0</v>
      </c>
      <c r="E677" s="242">
        <v>6386</v>
      </c>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46715.6</v>
      </c>
      <c r="E710" s="242">
        <v>39588.67</v>
      </c>
      <c r="F710" s="52">
        <f t="shared" si="188"/>
        <v>84.744004144225912</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2299.89</v>
      </c>
      <c r="F716" s="52" t="str">
        <f t="shared" si="188"/>
        <v>-</v>
      </c>
    </row>
    <row r="717" spans="1:6" ht="12.75" customHeight="1" x14ac:dyDescent="0.2">
      <c r="A717" s="53">
        <v>31215</v>
      </c>
      <c r="B717" s="85" t="s">
        <v>1413</v>
      </c>
      <c r="C717" s="50" t="s">
        <v>1414</v>
      </c>
      <c r="D717" s="242">
        <v>2457.3000000000002</v>
      </c>
      <c r="E717" s="242">
        <v>1324.32</v>
      </c>
      <c r="F717" s="52">
        <f t="shared" si="188"/>
        <v>53.893297521670114</v>
      </c>
    </row>
    <row r="718" spans="1:6" ht="12.75" customHeight="1" x14ac:dyDescent="0.2">
      <c r="A718" s="53">
        <v>32121</v>
      </c>
      <c r="B718" s="85" t="s">
        <v>1415</v>
      </c>
      <c r="C718" s="50" t="s">
        <v>1416</v>
      </c>
      <c r="D718" s="242">
        <v>57810.91</v>
      </c>
      <c r="E718" s="242">
        <v>57792.36</v>
      </c>
      <c r="F718" s="52">
        <f t="shared" si="188"/>
        <v>99.967912631024134</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971.55</v>
      </c>
      <c r="E720" s="242">
        <v>1405.56</v>
      </c>
      <c r="F720" s="52">
        <f t="shared" si="188"/>
        <v>144.67191601049871</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7995.35</v>
      </c>
      <c r="E722" s="242">
        <v>5424.18</v>
      </c>
      <c r="F722" s="52">
        <f t="shared" si="188"/>
        <v>67.841682978231105</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5" sqref="D10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223494.96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1397161.82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1384600.71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1170355.1000000001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207758.53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688.44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5798.64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12561.11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1393156.41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1380926.97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1139594.6499999999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212741.47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645.25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27945.599999999999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12229.44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227500.37000000011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7777.28</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7777.28</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7777.28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7777.28</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219723.09000000003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219391.42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331.67</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60"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15673</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2024-07-09T11:19:58Z</cp:lastPrinted>
  <dcterms:created xsi:type="dcterms:W3CDTF">2022-04-01T05:14:30Z</dcterms:created>
  <dcterms:modified xsi:type="dcterms:W3CDTF">2024-07-10T09:28:55Z</dcterms:modified>
</cp:coreProperties>
</file>